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765"/>
  </bookViews>
  <sheets>
    <sheet name="General" sheetId="5" r:id="rId1"/>
    <sheet name="Class 1" sheetId="1" r:id="rId2"/>
    <sheet name="Class 2" sheetId="2" r:id="rId3"/>
    <sheet name="Class 3" sheetId="3" r:id="rId4"/>
    <sheet name="Class 4" sheetId="4" r:id="rId5"/>
  </sheets>
  <definedNames>
    <definedName name="_xlnm.Print_Area" localSheetId="1">'Class 1'!$J$2:$AC$32</definedName>
    <definedName name="_xlnm.Print_Area" localSheetId="2">'Class 2'!$J$2:$AC$32</definedName>
    <definedName name="_xlnm.Print_Area" localSheetId="3">'Class 3'!$J$2:$AC$32</definedName>
    <definedName name="_xlnm.Print_Area" localSheetId="4">'Class 4'!$J$2:$AC$32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" i="4" l="1"/>
  <c r="U2" i="3"/>
  <c r="U2" i="2"/>
  <c r="C106" i="4"/>
  <c r="AJ105" i="4"/>
  <c r="AG105" i="4"/>
  <c r="H105" i="4"/>
  <c r="F105" i="4"/>
  <c r="AI105" i="4" s="1"/>
  <c r="E105" i="4"/>
  <c r="AH105" i="4" s="1"/>
  <c r="B105" i="4"/>
  <c r="AJ104" i="4"/>
  <c r="AG104" i="4"/>
  <c r="H104" i="4"/>
  <c r="F104" i="4"/>
  <c r="AI104" i="4" s="1"/>
  <c r="E104" i="4"/>
  <c r="AH104" i="4" s="1"/>
  <c r="B104" i="4"/>
  <c r="AJ103" i="4"/>
  <c r="AG103" i="4"/>
  <c r="H103" i="4"/>
  <c r="F103" i="4"/>
  <c r="AI103" i="4" s="1"/>
  <c r="E103" i="4"/>
  <c r="AH103" i="4" s="1"/>
  <c r="B103" i="4"/>
  <c r="AJ102" i="4"/>
  <c r="AG102" i="4"/>
  <c r="H102" i="4"/>
  <c r="F102" i="4"/>
  <c r="AI102" i="4" s="1"/>
  <c r="E102" i="4"/>
  <c r="AH102" i="4" s="1"/>
  <c r="B102" i="4"/>
  <c r="AJ101" i="4"/>
  <c r="AG101" i="4"/>
  <c r="H101" i="4"/>
  <c r="F101" i="4"/>
  <c r="AI101" i="4" s="1"/>
  <c r="E101" i="4"/>
  <c r="AH101" i="4" s="1"/>
  <c r="B101" i="4"/>
  <c r="AJ100" i="4"/>
  <c r="AG100" i="4"/>
  <c r="H100" i="4"/>
  <c r="F100" i="4"/>
  <c r="AI100" i="4" s="1"/>
  <c r="E100" i="4"/>
  <c r="AH100" i="4" s="1"/>
  <c r="B100" i="4"/>
  <c r="AJ99" i="4"/>
  <c r="AG99" i="4"/>
  <c r="H99" i="4"/>
  <c r="F99" i="4"/>
  <c r="AI99" i="4" s="1"/>
  <c r="E99" i="4"/>
  <c r="AH99" i="4" s="1"/>
  <c r="B99" i="4"/>
  <c r="AJ98" i="4"/>
  <c r="AG98" i="4"/>
  <c r="H98" i="4"/>
  <c r="F98" i="4"/>
  <c r="AI98" i="4" s="1"/>
  <c r="E98" i="4"/>
  <c r="AH98" i="4" s="1"/>
  <c r="B98" i="4"/>
  <c r="AJ97" i="4"/>
  <c r="AG97" i="4"/>
  <c r="H97" i="4"/>
  <c r="F97" i="4"/>
  <c r="AI97" i="4" s="1"/>
  <c r="E97" i="4"/>
  <c r="AH97" i="4" s="1"/>
  <c r="B97" i="4"/>
  <c r="AJ96" i="4"/>
  <c r="AG96" i="4"/>
  <c r="H96" i="4"/>
  <c r="F96" i="4"/>
  <c r="AI96" i="4" s="1"/>
  <c r="E96" i="4"/>
  <c r="AH96" i="4" s="1"/>
  <c r="B96" i="4"/>
  <c r="AJ95" i="4"/>
  <c r="AG95" i="4"/>
  <c r="H95" i="4"/>
  <c r="F95" i="4"/>
  <c r="AI95" i="4" s="1"/>
  <c r="E95" i="4"/>
  <c r="AH95" i="4" s="1"/>
  <c r="B95" i="4"/>
  <c r="AJ94" i="4"/>
  <c r="AG94" i="4"/>
  <c r="H94" i="4"/>
  <c r="F94" i="4"/>
  <c r="AI94" i="4" s="1"/>
  <c r="E94" i="4"/>
  <c r="AH94" i="4" s="1"/>
  <c r="B94" i="4"/>
  <c r="AJ93" i="4"/>
  <c r="AG93" i="4"/>
  <c r="H93" i="4"/>
  <c r="F93" i="4"/>
  <c r="AI93" i="4" s="1"/>
  <c r="E93" i="4"/>
  <c r="AH93" i="4" s="1"/>
  <c r="B93" i="4"/>
  <c r="AJ92" i="4"/>
  <c r="AG92" i="4"/>
  <c r="H92" i="4"/>
  <c r="F92" i="4"/>
  <c r="AI92" i="4" s="1"/>
  <c r="E92" i="4"/>
  <c r="AH92" i="4" s="1"/>
  <c r="B92" i="4"/>
  <c r="AJ91" i="4"/>
  <c r="AG91" i="4"/>
  <c r="H91" i="4"/>
  <c r="F91" i="4"/>
  <c r="AI91" i="4" s="1"/>
  <c r="E91" i="4"/>
  <c r="AH91" i="4" s="1"/>
  <c r="B91" i="4"/>
  <c r="AJ90" i="4"/>
  <c r="AG90" i="4"/>
  <c r="H90" i="4"/>
  <c r="F90" i="4"/>
  <c r="AI90" i="4" s="1"/>
  <c r="E90" i="4"/>
  <c r="AH90" i="4" s="1"/>
  <c r="B90" i="4"/>
  <c r="AJ89" i="4"/>
  <c r="AG89" i="4"/>
  <c r="H89" i="4"/>
  <c r="F89" i="4"/>
  <c r="AI89" i="4" s="1"/>
  <c r="E89" i="4"/>
  <c r="AH89" i="4" s="1"/>
  <c r="B89" i="4"/>
  <c r="AJ88" i="4"/>
  <c r="AG88" i="4"/>
  <c r="H88" i="4"/>
  <c r="F88" i="4"/>
  <c r="AI88" i="4" s="1"/>
  <c r="E88" i="4"/>
  <c r="AH88" i="4" s="1"/>
  <c r="B88" i="4"/>
  <c r="AJ87" i="4"/>
  <c r="AG87" i="4"/>
  <c r="H87" i="4"/>
  <c r="F87" i="4"/>
  <c r="AI87" i="4" s="1"/>
  <c r="E87" i="4"/>
  <c r="AH87" i="4" s="1"/>
  <c r="B87" i="4"/>
  <c r="AJ86" i="4"/>
  <c r="AG86" i="4"/>
  <c r="H86" i="4"/>
  <c r="F86" i="4"/>
  <c r="AI86" i="4" s="1"/>
  <c r="E86" i="4"/>
  <c r="AH86" i="4" s="1"/>
  <c r="B86" i="4"/>
  <c r="AJ85" i="4"/>
  <c r="AG85" i="4"/>
  <c r="H85" i="4"/>
  <c r="F85" i="4"/>
  <c r="AI85" i="4" s="1"/>
  <c r="E85" i="4"/>
  <c r="AH85" i="4" s="1"/>
  <c r="B85" i="4"/>
  <c r="AJ84" i="4"/>
  <c r="AG84" i="4"/>
  <c r="H84" i="4"/>
  <c r="F84" i="4"/>
  <c r="AI84" i="4" s="1"/>
  <c r="E84" i="4"/>
  <c r="AH84" i="4" s="1"/>
  <c r="B84" i="4"/>
  <c r="AJ83" i="4"/>
  <c r="AG83" i="4"/>
  <c r="H83" i="4"/>
  <c r="F83" i="4"/>
  <c r="AI83" i="4" s="1"/>
  <c r="E83" i="4"/>
  <c r="AH83" i="4" s="1"/>
  <c r="B83" i="4"/>
  <c r="AJ82" i="4"/>
  <c r="AG82" i="4"/>
  <c r="H82" i="4"/>
  <c r="F82" i="4"/>
  <c r="AI82" i="4" s="1"/>
  <c r="E82" i="4"/>
  <c r="AH82" i="4" s="1"/>
  <c r="B82" i="4"/>
  <c r="AJ81" i="4"/>
  <c r="AG81" i="4"/>
  <c r="H81" i="4"/>
  <c r="F81" i="4"/>
  <c r="AI81" i="4" s="1"/>
  <c r="E81" i="4"/>
  <c r="AH81" i="4" s="1"/>
  <c r="B81" i="4"/>
  <c r="AJ80" i="4"/>
  <c r="AG80" i="4"/>
  <c r="H80" i="4"/>
  <c r="F80" i="4"/>
  <c r="AI80" i="4" s="1"/>
  <c r="E80" i="4"/>
  <c r="AH80" i="4" s="1"/>
  <c r="B80" i="4"/>
  <c r="AJ79" i="4"/>
  <c r="AG79" i="4"/>
  <c r="H79" i="4"/>
  <c r="F79" i="4"/>
  <c r="AI79" i="4" s="1"/>
  <c r="E79" i="4"/>
  <c r="AH79" i="4" s="1"/>
  <c r="B79" i="4"/>
  <c r="AJ78" i="4"/>
  <c r="AG78" i="4"/>
  <c r="H78" i="4"/>
  <c r="F78" i="4"/>
  <c r="AI78" i="4" s="1"/>
  <c r="E78" i="4"/>
  <c r="AH78" i="4" s="1"/>
  <c r="B78" i="4"/>
  <c r="AJ77" i="4"/>
  <c r="AG77" i="4"/>
  <c r="H77" i="4"/>
  <c r="F77" i="4"/>
  <c r="AI77" i="4" s="1"/>
  <c r="E77" i="4"/>
  <c r="AH77" i="4" s="1"/>
  <c r="B77" i="4"/>
  <c r="AJ76" i="4"/>
  <c r="AG76" i="4"/>
  <c r="H76" i="4"/>
  <c r="F76" i="4"/>
  <c r="AI76" i="4" s="1"/>
  <c r="E76" i="4"/>
  <c r="AH76" i="4" s="1"/>
  <c r="B76" i="4"/>
  <c r="AJ75" i="4"/>
  <c r="AG75" i="4"/>
  <c r="H75" i="4"/>
  <c r="F75" i="4"/>
  <c r="AI75" i="4" s="1"/>
  <c r="E75" i="4"/>
  <c r="AH75" i="4" s="1"/>
  <c r="B75" i="4"/>
  <c r="AJ74" i="4"/>
  <c r="AG74" i="4"/>
  <c r="H74" i="4"/>
  <c r="F74" i="4"/>
  <c r="AI74" i="4" s="1"/>
  <c r="E74" i="4"/>
  <c r="AH74" i="4" s="1"/>
  <c r="B74" i="4"/>
  <c r="AJ73" i="4"/>
  <c r="AG73" i="4"/>
  <c r="H73" i="4"/>
  <c r="F73" i="4"/>
  <c r="AI73" i="4" s="1"/>
  <c r="E73" i="4"/>
  <c r="AH73" i="4" s="1"/>
  <c r="B73" i="4"/>
  <c r="AJ72" i="4"/>
  <c r="AG72" i="4"/>
  <c r="H72" i="4"/>
  <c r="F72" i="4"/>
  <c r="AI72" i="4" s="1"/>
  <c r="E72" i="4"/>
  <c r="AH72" i="4" s="1"/>
  <c r="B72" i="4"/>
  <c r="AJ71" i="4"/>
  <c r="AG71" i="4"/>
  <c r="H71" i="4"/>
  <c r="F71" i="4"/>
  <c r="AI71" i="4" s="1"/>
  <c r="E71" i="4"/>
  <c r="AH71" i="4" s="1"/>
  <c r="B71" i="4"/>
  <c r="AJ70" i="4"/>
  <c r="AG70" i="4"/>
  <c r="H70" i="4"/>
  <c r="F70" i="4"/>
  <c r="AI70" i="4" s="1"/>
  <c r="E70" i="4"/>
  <c r="AH70" i="4" s="1"/>
  <c r="B70" i="4"/>
  <c r="AJ69" i="4"/>
  <c r="AG69" i="4"/>
  <c r="H69" i="4"/>
  <c r="F69" i="4"/>
  <c r="AI69" i="4" s="1"/>
  <c r="E69" i="4"/>
  <c r="AH69" i="4" s="1"/>
  <c r="B69" i="4"/>
  <c r="AJ68" i="4"/>
  <c r="AG68" i="4"/>
  <c r="H68" i="4"/>
  <c r="F68" i="4"/>
  <c r="AI68" i="4" s="1"/>
  <c r="E68" i="4"/>
  <c r="AH68" i="4" s="1"/>
  <c r="B68" i="4"/>
  <c r="AJ67" i="4"/>
  <c r="AG67" i="4"/>
  <c r="H67" i="4"/>
  <c r="F67" i="4"/>
  <c r="AI67" i="4" s="1"/>
  <c r="E67" i="4"/>
  <c r="AH67" i="4" s="1"/>
  <c r="B67" i="4"/>
  <c r="AJ66" i="4"/>
  <c r="AG66" i="4"/>
  <c r="H66" i="4"/>
  <c r="F66" i="4"/>
  <c r="AI66" i="4" s="1"/>
  <c r="E66" i="4"/>
  <c r="AH66" i="4" s="1"/>
  <c r="B66" i="4"/>
  <c r="AJ65" i="4"/>
  <c r="AG65" i="4"/>
  <c r="H65" i="4"/>
  <c r="F65" i="4"/>
  <c r="AI65" i="4" s="1"/>
  <c r="E65" i="4"/>
  <c r="AH65" i="4" s="1"/>
  <c r="B65" i="4"/>
  <c r="AJ64" i="4"/>
  <c r="AG64" i="4"/>
  <c r="H64" i="4"/>
  <c r="F64" i="4"/>
  <c r="AI64" i="4" s="1"/>
  <c r="E64" i="4"/>
  <c r="AH64" i="4" s="1"/>
  <c r="B64" i="4"/>
  <c r="AJ63" i="4"/>
  <c r="AG63" i="4"/>
  <c r="H63" i="4"/>
  <c r="F63" i="4"/>
  <c r="AI63" i="4" s="1"/>
  <c r="E63" i="4"/>
  <c r="AH63" i="4" s="1"/>
  <c r="B63" i="4"/>
  <c r="AJ62" i="4"/>
  <c r="AG62" i="4"/>
  <c r="H62" i="4"/>
  <c r="F62" i="4"/>
  <c r="AI62" i="4" s="1"/>
  <c r="E62" i="4"/>
  <c r="AH62" i="4" s="1"/>
  <c r="B62" i="4"/>
  <c r="AJ61" i="4"/>
  <c r="AG61" i="4"/>
  <c r="H61" i="4"/>
  <c r="F61" i="4"/>
  <c r="AI61" i="4" s="1"/>
  <c r="E61" i="4"/>
  <c r="AH61" i="4" s="1"/>
  <c r="B61" i="4"/>
  <c r="AJ60" i="4"/>
  <c r="AG60" i="4"/>
  <c r="H60" i="4"/>
  <c r="F60" i="4"/>
  <c r="AI60" i="4" s="1"/>
  <c r="E60" i="4"/>
  <c r="AH60" i="4" s="1"/>
  <c r="B60" i="4"/>
  <c r="AJ59" i="4"/>
  <c r="AG59" i="4"/>
  <c r="H59" i="4"/>
  <c r="F59" i="4"/>
  <c r="AI59" i="4" s="1"/>
  <c r="E59" i="4"/>
  <c r="AH59" i="4" s="1"/>
  <c r="B59" i="4"/>
  <c r="AJ58" i="4"/>
  <c r="AG58" i="4"/>
  <c r="H58" i="4"/>
  <c r="F58" i="4"/>
  <c r="AI58" i="4" s="1"/>
  <c r="E58" i="4"/>
  <c r="AH58" i="4" s="1"/>
  <c r="B58" i="4"/>
  <c r="AJ57" i="4"/>
  <c r="AG57" i="4"/>
  <c r="H57" i="4"/>
  <c r="F57" i="4"/>
  <c r="AI57" i="4" s="1"/>
  <c r="E57" i="4"/>
  <c r="AH57" i="4" s="1"/>
  <c r="B57" i="4"/>
  <c r="AJ56" i="4"/>
  <c r="AG56" i="4"/>
  <c r="H56" i="4"/>
  <c r="F56" i="4"/>
  <c r="AI56" i="4" s="1"/>
  <c r="E56" i="4"/>
  <c r="AH56" i="4" s="1"/>
  <c r="B56" i="4"/>
  <c r="AJ55" i="4"/>
  <c r="AG55" i="4"/>
  <c r="H55" i="4"/>
  <c r="F55" i="4"/>
  <c r="AI55" i="4" s="1"/>
  <c r="E55" i="4"/>
  <c r="AH55" i="4" s="1"/>
  <c r="B55" i="4"/>
  <c r="AJ54" i="4"/>
  <c r="AG54" i="4"/>
  <c r="H54" i="4"/>
  <c r="F54" i="4"/>
  <c r="AI54" i="4" s="1"/>
  <c r="E54" i="4"/>
  <c r="AH54" i="4" s="1"/>
  <c r="B54" i="4"/>
  <c r="AJ53" i="4"/>
  <c r="AG53" i="4"/>
  <c r="H53" i="4"/>
  <c r="F53" i="4"/>
  <c r="AI53" i="4" s="1"/>
  <c r="E53" i="4"/>
  <c r="AH53" i="4" s="1"/>
  <c r="B53" i="4"/>
  <c r="AJ52" i="4"/>
  <c r="AG52" i="4"/>
  <c r="H52" i="4"/>
  <c r="F52" i="4"/>
  <c r="AI52" i="4" s="1"/>
  <c r="E52" i="4"/>
  <c r="AH52" i="4" s="1"/>
  <c r="B52" i="4"/>
  <c r="AJ51" i="4"/>
  <c r="AG51" i="4"/>
  <c r="H51" i="4"/>
  <c r="F51" i="4"/>
  <c r="AI51" i="4" s="1"/>
  <c r="E51" i="4"/>
  <c r="AH51" i="4" s="1"/>
  <c r="B51" i="4"/>
  <c r="AJ50" i="4"/>
  <c r="AG50" i="4"/>
  <c r="H50" i="4"/>
  <c r="F50" i="4"/>
  <c r="AI50" i="4" s="1"/>
  <c r="E50" i="4"/>
  <c r="AH50" i="4" s="1"/>
  <c r="B50" i="4"/>
  <c r="AJ49" i="4"/>
  <c r="AG49" i="4"/>
  <c r="H49" i="4"/>
  <c r="F49" i="4"/>
  <c r="AI49" i="4" s="1"/>
  <c r="E49" i="4"/>
  <c r="AH49" i="4" s="1"/>
  <c r="B49" i="4"/>
  <c r="AJ48" i="4"/>
  <c r="AG48" i="4"/>
  <c r="H48" i="4"/>
  <c r="F48" i="4"/>
  <c r="AI48" i="4" s="1"/>
  <c r="E48" i="4"/>
  <c r="AH48" i="4" s="1"/>
  <c r="B48" i="4"/>
  <c r="AJ47" i="4"/>
  <c r="AG47" i="4"/>
  <c r="H47" i="4"/>
  <c r="F47" i="4"/>
  <c r="AI47" i="4" s="1"/>
  <c r="E47" i="4"/>
  <c r="AH47" i="4" s="1"/>
  <c r="B47" i="4"/>
  <c r="AJ46" i="4"/>
  <c r="AG46" i="4"/>
  <c r="H46" i="4"/>
  <c r="F46" i="4"/>
  <c r="AI46" i="4" s="1"/>
  <c r="E46" i="4"/>
  <c r="AH46" i="4" s="1"/>
  <c r="B46" i="4"/>
  <c r="AJ45" i="4"/>
  <c r="AG45" i="4"/>
  <c r="H45" i="4"/>
  <c r="F45" i="4"/>
  <c r="AI45" i="4" s="1"/>
  <c r="E45" i="4"/>
  <c r="AH45" i="4" s="1"/>
  <c r="B45" i="4"/>
  <c r="AJ44" i="4"/>
  <c r="AG44" i="4"/>
  <c r="H44" i="4"/>
  <c r="F44" i="4"/>
  <c r="AI44" i="4" s="1"/>
  <c r="E44" i="4"/>
  <c r="AH44" i="4" s="1"/>
  <c r="B44" i="4"/>
  <c r="AJ43" i="4"/>
  <c r="AG43" i="4"/>
  <c r="H43" i="4"/>
  <c r="F43" i="4"/>
  <c r="AI43" i="4" s="1"/>
  <c r="E43" i="4"/>
  <c r="AH43" i="4" s="1"/>
  <c r="B43" i="4"/>
  <c r="AJ42" i="4"/>
  <c r="AG42" i="4"/>
  <c r="H42" i="4"/>
  <c r="F42" i="4"/>
  <c r="AI42" i="4" s="1"/>
  <c r="E42" i="4"/>
  <c r="AH42" i="4" s="1"/>
  <c r="B42" i="4"/>
  <c r="AJ41" i="4"/>
  <c r="AG41" i="4"/>
  <c r="H41" i="4"/>
  <c r="F41" i="4"/>
  <c r="AI41" i="4" s="1"/>
  <c r="E41" i="4"/>
  <c r="AH41" i="4" s="1"/>
  <c r="B41" i="4"/>
  <c r="AJ40" i="4"/>
  <c r="AG40" i="4"/>
  <c r="H40" i="4"/>
  <c r="F40" i="4"/>
  <c r="AI40" i="4" s="1"/>
  <c r="E40" i="4"/>
  <c r="AH40" i="4" s="1"/>
  <c r="B40" i="4"/>
  <c r="AJ39" i="4"/>
  <c r="AG39" i="4"/>
  <c r="H39" i="4"/>
  <c r="F39" i="4"/>
  <c r="AI39" i="4" s="1"/>
  <c r="E39" i="4"/>
  <c r="AH39" i="4" s="1"/>
  <c r="B39" i="4"/>
  <c r="AJ38" i="4"/>
  <c r="AG38" i="4"/>
  <c r="H38" i="4"/>
  <c r="F38" i="4"/>
  <c r="AI38" i="4" s="1"/>
  <c r="E38" i="4"/>
  <c r="AH38" i="4" s="1"/>
  <c r="B38" i="4"/>
  <c r="AJ37" i="4"/>
  <c r="AG37" i="4"/>
  <c r="H37" i="4"/>
  <c r="F37" i="4"/>
  <c r="AI37" i="4" s="1"/>
  <c r="E37" i="4"/>
  <c r="AH37" i="4" s="1"/>
  <c r="B37" i="4"/>
  <c r="AJ36" i="4"/>
  <c r="AG36" i="4"/>
  <c r="H36" i="4"/>
  <c r="F36" i="4"/>
  <c r="AI36" i="4" s="1"/>
  <c r="E36" i="4"/>
  <c r="AH36" i="4" s="1"/>
  <c r="B36" i="4"/>
  <c r="AJ35" i="4"/>
  <c r="AG35" i="4"/>
  <c r="H35" i="4"/>
  <c r="F35" i="4"/>
  <c r="AI35" i="4" s="1"/>
  <c r="E35" i="4"/>
  <c r="AH35" i="4" s="1"/>
  <c r="B35" i="4"/>
  <c r="AJ34" i="4"/>
  <c r="AG34" i="4"/>
  <c r="H34" i="4"/>
  <c r="F34" i="4"/>
  <c r="AI34" i="4" s="1"/>
  <c r="E34" i="4"/>
  <c r="AH34" i="4" s="1"/>
  <c r="B34" i="4"/>
  <c r="AJ33" i="4"/>
  <c r="AG33" i="4"/>
  <c r="H33" i="4"/>
  <c r="F33" i="4"/>
  <c r="AI33" i="4" s="1"/>
  <c r="E33" i="4"/>
  <c r="AH33" i="4" s="1"/>
  <c r="B33" i="4"/>
  <c r="AJ32" i="4"/>
  <c r="AG32" i="4"/>
  <c r="L32" i="4"/>
  <c r="H32" i="4"/>
  <c r="F32" i="4"/>
  <c r="AI32" i="4" s="1"/>
  <c r="E32" i="4"/>
  <c r="AH32" i="4" s="1"/>
  <c r="B32" i="4"/>
  <c r="AJ31" i="4"/>
  <c r="AG31" i="4"/>
  <c r="L31" i="4"/>
  <c r="H31" i="4"/>
  <c r="F31" i="4"/>
  <c r="AI31" i="4" s="1"/>
  <c r="E31" i="4"/>
  <c r="AH31" i="4" s="1"/>
  <c r="B31" i="4"/>
  <c r="AJ30" i="4"/>
  <c r="AG30" i="4"/>
  <c r="L30" i="4"/>
  <c r="H30" i="4"/>
  <c r="F30" i="4"/>
  <c r="AI30" i="4" s="1"/>
  <c r="E30" i="4"/>
  <c r="AH30" i="4" s="1"/>
  <c r="B30" i="4"/>
  <c r="AJ29" i="4"/>
  <c r="AG29" i="4"/>
  <c r="S29" i="4"/>
  <c r="L29" i="4"/>
  <c r="H29" i="4"/>
  <c r="F29" i="4"/>
  <c r="AI29" i="4" s="1"/>
  <c r="E29" i="4"/>
  <c r="AH29" i="4" s="1"/>
  <c r="B29" i="4"/>
  <c r="AJ28" i="4"/>
  <c r="AG28" i="4"/>
  <c r="S28" i="4"/>
  <c r="H28" i="4"/>
  <c r="F28" i="4"/>
  <c r="AI28" i="4" s="1"/>
  <c r="E28" i="4"/>
  <c r="AH28" i="4" s="1"/>
  <c r="B28" i="4"/>
  <c r="AJ27" i="4"/>
  <c r="AG27" i="4"/>
  <c r="S27" i="4"/>
  <c r="H27" i="4"/>
  <c r="F27" i="4"/>
  <c r="AI27" i="4" s="1"/>
  <c r="E27" i="4"/>
  <c r="AH27" i="4" s="1"/>
  <c r="B27" i="4"/>
  <c r="AJ26" i="4"/>
  <c r="AG26" i="4"/>
  <c r="S26" i="4"/>
  <c r="H26" i="4"/>
  <c r="F26" i="4"/>
  <c r="AI26" i="4" s="1"/>
  <c r="E26" i="4"/>
  <c r="AH26" i="4" s="1"/>
  <c r="B26" i="4"/>
  <c r="AJ25" i="4"/>
  <c r="AG25" i="4"/>
  <c r="L25" i="4"/>
  <c r="H25" i="4"/>
  <c r="F25" i="4"/>
  <c r="AI25" i="4" s="1"/>
  <c r="E25" i="4"/>
  <c r="AH25" i="4" s="1"/>
  <c r="B25" i="4"/>
  <c r="AJ24" i="4"/>
  <c r="AG24" i="4"/>
  <c r="L24" i="4"/>
  <c r="H24" i="4"/>
  <c r="F24" i="4"/>
  <c r="AI24" i="4" s="1"/>
  <c r="E24" i="4"/>
  <c r="AH24" i="4" s="1"/>
  <c r="B24" i="4"/>
  <c r="AJ23" i="4"/>
  <c r="AG23" i="4"/>
  <c r="L23" i="4"/>
  <c r="H23" i="4"/>
  <c r="F23" i="4"/>
  <c r="AI23" i="4" s="1"/>
  <c r="E23" i="4"/>
  <c r="AH23" i="4" s="1"/>
  <c r="B23" i="4"/>
  <c r="AJ22" i="4"/>
  <c r="AG22" i="4"/>
  <c r="Y22" i="4"/>
  <c r="L22" i="4"/>
  <c r="H22" i="4"/>
  <c r="F22" i="4"/>
  <c r="AI22" i="4" s="1"/>
  <c r="E22" i="4"/>
  <c r="AH22" i="4" s="1"/>
  <c r="B22" i="4"/>
  <c r="Y21" i="4"/>
  <c r="H21" i="4"/>
  <c r="F21" i="4"/>
  <c r="E21" i="4"/>
  <c r="N11" i="4" s="1"/>
  <c r="D21" i="4"/>
  <c r="Y20" i="4"/>
  <c r="H20" i="4"/>
  <c r="F20" i="4"/>
  <c r="E20" i="4"/>
  <c r="N25" i="4" s="1"/>
  <c r="D20" i="4"/>
  <c r="Y19" i="4"/>
  <c r="H19" i="4"/>
  <c r="F19" i="4"/>
  <c r="E19" i="4"/>
  <c r="N32" i="4" s="1"/>
  <c r="D19" i="4"/>
  <c r="L18" i="4"/>
  <c r="H18" i="4"/>
  <c r="F18" i="4"/>
  <c r="E18" i="4"/>
  <c r="N18" i="4" s="1"/>
  <c r="D18" i="4"/>
  <c r="L17" i="4"/>
  <c r="H17" i="4"/>
  <c r="F17" i="4"/>
  <c r="E17" i="4"/>
  <c r="N17" i="4" s="1"/>
  <c r="D17" i="4"/>
  <c r="L16" i="4"/>
  <c r="H16" i="4"/>
  <c r="F16" i="4"/>
  <c r="E16" i="4"/>
  <c r="N31" i="4" s="1"/>
  <c r="D16" i="4"/>
  <c r="S15" i="4"/>
  <c r="L15" i="4"/>
  <c r="H15" i="4"/>
  <c r="F15" i="4"/>
  <c r="E15" i="4"/>
  <c r="N24" i="4" s="1"/>
  <c r="D15" i="4"/>
  <c r="S14" i="4"/>
  <c r="H14" i="4"/>
  <c r="F14" i="4"/>
  <c r="E14" i="4"/>
  <c r="N10" i="4" s="1"/>
  <c r="D14" i="4"/>
  <c r="S13" i="4"/>
  <c r="H13" i="4"/>
  <c r="F13" i="4"/>
  <c r="E13" i="4"/>
  <c r="D13" i="4"/>
  <c r="S12" i="4"/>
  <c r="H12" i="4"/>
  <c r="F12" i="4"/>
  <c r="E12" i="4"/>
  <c r="N23" i="4" s="1"/>
  <c r="D12" i="4"/>
  <c r="L11" i="4"/>
  <c r="H11" i="4"/>
  <c r="F11" i="4"/>
  <c r="E11" i="4"/>
  <c r="N30" i="4" s="1"/>
  <c r="D11" i="4"/>
  <c r="L10" i="4"/>
  <c r="H10" i="4"/>
  <c r="F10" i="4"/>
  <c r="E10" i="4"/>
  <c r="N16" i="4" s="1"/>
  <c r="D10" i="4"/>
  <c r="N9" i="4"/>
  <c r="L9" i="4"/>
  <c r="H9" i="4"/>
  <c r="F9" i="4"/>
  <c r="E9" i="4"/>
  <c r="N15" i="4" s="1"/>
  <c r="D9" i="4"/>
  <c r="L8" i="4"/>
  <c r="H8" i="4"/>
  <c r="F8" i="4"/>
  <c r="E8" i="4"/>
  <c r="N29" i="4" s="1"/>
  <c r="D8" i="4"/>
  <c r="H7" i="4"/>
  <c r="F7" i="4"/>
  <c r="E7" i="4"/>
  <c r="N22" i="4" s="1"/>
  <c r="U26" i="4" s="1"/>
  <c r="AA20" i="4" s="1"/>
  <c r="D7" i="4"/>
  <c r="F6" i="4"/>
  <c r="E6" i="4"/>
  <c r="N8" i="4" s="1"/>
  <c r="U12" i="4" s="1"/>
  <c r="D6" i="4"/>
  <c r="J2" i="4"/>
  <c r="C106" i="3"/>
  <c r="AJ105" i="3"/>
  <c r="AG105" i="3"/>
  <c r="H105" i="3"/>
  <c r="F105" i="3"/>
  <c r="AI105" i="3" s="1"/>
  <c r="E105" i="3"/>
  <c r="AH105" i="3" s="1"/>
  <c r="B105" i="3"/>
  <c r="AJ104" i="3"/>
  <c r="AG104" i="3"/>
  <c r="H104" i="3"/>
  <c r="F104" i="3"/>
  <c r="AI104" i="3" s="1"/>
  <c r="E104" i="3"/>
  <c r="AH104" i="3" s="1"/>
  <c r="B104" i="3"/>
  <c r="AJ103" i="3"/>
  <c r="AG103" i="3"/>
  <c r="H103" i="3"/>
  <c r="F103" i="3"/>
  <c r="AI103" i="3" s="1"/>
  <c r="E103" i="3"/>
  <c r="AH103" i="3" s="1"/>
  <c r="B103" i="3"/>
  <c r="AJ102" i="3"/>
  <c r="AG102" i="3"/>
  <c r="H102" i="3"/>
  <c r="F102" i="3"/>
  <c r="AI102" i="3" s="1"/>
  <c r="E102" i="3"/>
  <c r="AH102" i="3" s="1"/>
  <c r="B102" i="3"/>
  <c r="AJ101" i="3"/>
  <c r="AG101" i="3"/>
  <c r="H101" i="3"/>
  <c r="F101" i="3"/>
  <c r="AI101" i="3" s="1"/>
  <c r="E101" i="3"/>
  <c r="AH101" i="3" s="1"/>
  <c r="B101" i="3"/>
  <c r="AJ100" i="3"/>
  <c r="AG100" i="3"/>
  <c r="H100" i="3"/>
  <c r="F100" i="3"/>
  <c r="AI100" i="3" s="1"/>
  <c r="E100" i="3"/>
  <c r="AH100" i="3" s="1"/>
  <c r="B100" i="3"/>
  <c r="AJ99" i="3"/>
  <c r="AG99" i="3"/>
  <c r="H99" i="3"/>
  <c r="F99" i="3"/>
  <c r="AI99" i="3" s="1"/>
  <c r="E99" i="3"/>
  <c r="AH99" i="3" s="1"/>
  <c r="B99" i="3"/>
  <c r="AJ98" i="3"/>
  <c r="AG98" i="3"/>
  <c r="H98" i="3"/>
  <c r="F98" i="3"/>
  <c r="AI98" i="3" s="1"/>
  <c r="E98" i="3"/>
  <c r="AH98" i="3" s="1"/>
  <c r="B98" i="3"/>
  <c r="AJ97" i="3"/>
  <c r="AG97" i="3"/>
  <c r="H97" i="3"/>
  <c r="F97" i="3"/>
  <c r="AI97" i="3" s="1"/>
  <c r="E97" i="3"/>
  <c r="AH97" i="3" s="1"/>
  <c r="B97" i="3"/>
  <c r="AJ96" i="3"/>
  <c r="AG96" i="3"/>
  <c r="H96" i="3"/>
  <c r="F96" i="3"/>
  <c r="AI96" i="3" s="1"/>
  <c r="E96" i="3"/>
  <c r="AH96" i="3" s="1"/>
  <c r="B96" i="3"/>
  <c r="AJ95" i="3"/>
  <c r="AG95" i="3"/>
  <c r="H95" i="3"/>
  <c r="F95" i="3"/>
  <c r="AI95" i="3" s="1"/>
  <c r="E95" i="3"/>
  <c r="AH95" i="3" s="1"/>
  <c r="B95" i="3"/>
  <c r="AJ94" i="3"/>
  <c r="AG94" i="3"/>
  <c r="H94" i="3"/>
  <c r="F94" i="3"/>
  <c r="AI94" i="3" s="1"/>
  <c r="E94" i="3"/>
  <c r="AH94" i="3" s="1"/>
  <c r="B94" i="3"/>
  <c r="AJ93" i="3"/>
  <c r="AG93" i="3"/>
  <c r="H93" i="3"/>
  <c r="F93" i="3"/>
  <c r="AI93" i="3" s="1"/>
  <c r="E93" i="3"/>
  <c r="AH93" i="3" s="1"/>
  <c r="B93" i="3"/>
  <c r="AJ92" i="3"/>
  <c r="AG92" i="3"/>
  <c r="H92" i="3"/>
  <c r="F92" i="3"/>
  <c r="AI92" i="3" s="1"/>
  <c r="E92" i="3"/>
  <c r="AH92" i="3" s="1"/>
  <c r="B92" i="3"/>
  <c r="AJ91" i="3"/>
  <c r="AG91" i="3"/>
  <c r="H91" i="3"/>
  <c r="F91" i="3"/>
  <c r="AI91" i="3" s="1"/>
  <c r="E91" i="3"/>
  <c r="AH91" i="3" s="1"/>
  <c r="B91" i="3"/>
  <c r="AJ90" i="3"/>
  <c r="AG90" i="3"/>
  <c r="H90" i="3"/>
  <c r="F90" i="3"/>
  <c r="AI90" i="3" s="1"/>
  <c r="E90" i="3"/>
  <c r="AH90" i="3" s="1"/>
  <c r="B90" i="3"/>
  <c r="AJ89" i="3"/>
  <c r="AG89" i="3"/>
  <c r="H89" i="3"/>
  <c r="F89" i="3"/>
  <c r="AI89" i="3" s="1"/>
  <c r="E89" i="3"/>
  <c r="AH89" i="3" s="1"/>
  <c r="B89" i="3"/>
  <c r="AJ88" i="3"/>
  <c r="AG88" i="3"/>
  <c r="H88" i="3"/>
  <c r="F88" i="3"/>
  <c r="AI88" i="3" s="1"/>
  <c r="E88" i="3"/>
  <c r="AH88" i="3" s="1"/>
  <c r="B88" i="3"/>
  <c r="AJ87" i="3"/>
  <c r="AG87" i="3"/>
  <c r="H87" i="3"/>
  <c r="F87" i="3"/>
  <c r="AI87" i="3" s="1"/>
  <c r="E87" i="3"/>
  <c r="AH87" i="3" s="1"/>
  <c r="B87" i="3"/>
  <c r="AJ86" i="3"/>
  <c r="AG86" i="3"/>
  <c r="H86" i="3"/>
  <c r="F86" i="3"/>
  <c r="AI86" i="3" s="1"/>
  <c r="E86" i="3"/>
  <c r="AH86" i="3" s="1"/>
  <c r="B86" i="3"/>
  <c r="AJ85" i="3"/>
  <c r="AG85" i="3"/>
  <c r="H85" i="3"/>
  <c r="F85" i="3"/>
  <c r="AI85" i="3" s="1"/>
  <c r="E85" i="3"/>
  <c r="AH85" i="3" s="1"/>
  <c r="B85" i="3"/>
  <c r="AJ84" i="3"/>
  <c r="AG84" i="3"/>
  <c r="H84" i="3"/>
  <c r="F84" i="3"/>
  <c r="AI84" i="3" s="1"/>
  <c r="E84" i="3"/>
  <c r="AH84" i="3" s="1"/>
  <c r="B84" i="3"/>
  <c r="AJ83" i="3"/>
  <c r="AG83" i="3"/>
  <c r="H83" i="3"/>
  <c r="F83" i="3"/>
  <c r="AI83" i="3" s="1"/>
  <c r="E83" i="3"/>
  <c r="AH83" i="3" s="1"/>
  <c r="B83" i="3"/>
  <c r="AJ82" i="3"/>
  <c r="AG82" i="3"/>
  <c r="H82" i="3"/>
  <c r="F82" i="3"/>
  <c r="AI82" i="3" s="1"/>
  <c r="E82" i="3"/>
  <c r="AH82" i="3" s="1"/>
  <c r="B82" i="3"/>
  <c r="AJ81" i="3"/>
  <c r="AG81" i="3"/>
  <c r="H81" i="3"/>
  <c r="F81" i="3"/>
  <c r="AI81" i="3" s="1"/>
  <c r="E81" i="3"/>
  <c r="AH81" i="3" s="1"/>
  <c r="B81" i="3"/>
  <c r="AJ80" i="3"/>
  <c r="AG80" i="3"/>
  <c r="H80" i="3"/>
  <c r="F80" i="3"/>
  <c r="AI80" i="3" s="1"/>
  <c r="E80" i="3"/>
  <c r="AH80" i="3" s="1"/>
  <c r="B80" i="3"/>
  <c r="AJ79" i="3"/>
  <c r="AG79" i="3"/>
  <c r="H79" i="3"/>
  <c r="F79" i="3"/>
  <c r="AI79" i="3" s="1"/>
  <c r="E79" i="3"/>
  <c r="AH79" i="3" s="1"/>
  <c r="B79" i="3"/>
  <c r="AJ78" i="3"/>
  <c r="AG78" i="3"/>
  <c r="H78" i="3"/>
  <c r="F78" i="3"/>
  <c r="AI78" i="3" s="1"/>
  <c r="E78" i="3"/>
  <c r="AH78" i="3" s="1"/>
  <c r="B78" i="3"/>
  <c r="AJ77" i="3"/>
  <c r="AG77" i="3"/>
  <c r="H77" i="3"/>
  <c r="F77" i="3"/>
  <c r="AI77" i="3" s="1"/>
  <c r="E77" i="3"/>
  <c r="AH77" i="3" s="1"/>
  <c r="B77" i="3"/>
  <c r="AJ76" i="3"/>
  <c r="AG76" i="3"/>
  <c r="H76" i="3"/>
  <c r="F76" i="3"/>
  <c r="AI76" i="3" s="1"/>
  <c r="E76" i="3"/>
  <c r="AH76" i="3" s="1"/>
  <c r="B76" i="3"/>
  <c r="AJ75" i="3"/>
  <c r="AG75" i="3"/>
  <c r="H75" i="3"/>
  <c r="F75" i="3"/>
  <c r="AI75" i="3" s="1"/>
  <c r="E75" i="3"/>
  <c r="AH75" i="3" s="1"/>
  <c r="B75" i="3"/>
  <c r="AJ74" i="3"/>
  <c r="AG74" i="3"/>
  <c r="H74" i="3"/>
  <c r="F74" i="3"/>
  <c r="AI74" i="3" s="1"/>
  <c r="E74" i="3"/>
  <c r="AH74" i="3" s="1"/>
  <c r="B74" i="3"/>
  <c r="AJ73" i="3"/>
  <c r="AG73" i="3"/>
  <c r="H73" i="3"/>
  <c r="F73" i="3"/>
  <c r="AI73" i="3" s="1"/>
  <c r="E73" i="3"/>
  <c r="AH73" i="3" s="1"/>
  <c r="B73" i="3"/>
  <c r="AJ72" i="3"/>
  <c r="AG72" i="3"/>
  <c r="H72" i="3"/>
  <c r="F72" i="3"/>
  <c r="AI72" i="3" s="1"/>
  <c r="E72" i="3"/>
  <c r="AH72" i="3" s="1"/>
  <c r="B72" i="3"/>
  <c r="AJ71" i="3"/>
  <c r="AG71" i="3"/>
  <c r="H71" i="3"/>
  <c r="F71" i="3"/>
  <c r="AI71" i="3" s="1"/>
  <c r="E71" i="3"/>
  <c r="AH71" i="3" s="1"/>
  <c r="B71" i="3"/>
  <c r="AJ70" i="3"/>
  <c r="AG70" i="3"/>
  <c r="H70" i="3"/>
  <c r="F70" i="3"/>
  <c r="AI70" i="3" s="1"/>
  <c r="E70" i="3"/>
  <c r="AH70" i="3" s="1"/>
  <c r="B70" i="3"/>
  <c r="AJ69" i="3"/>
  <c r="AG69" i="3"/>
  <c r="H69" i="3"/>
  <c r="F69" i="3"/>
  <c r="AI69" i="3" s="1"/>
  <c r="E69" i="3"/>
  <c r="AH69" i="3" s="1"/>
  <c r="B69" i="3"/>
  <c r="AJ68" i="3"/>
  <c r="AG68" i="3"/>
  <c r="H68" i="3"/>
  <c r="F68" i="3"/>
  <c r="AI68" i="3" s="1"/>
  <c r="E68" i="3"/>
  <c r="AH68" i="3" s="1"/>
  <c r="B68" i="3"/>
  <c r="AJ67" i="3"/>
  <c r="AG67" i="3"/>
  <c r="H67" i="3"/>
  <c r="F67" i="3"/>
  <c r="AI67" i="3" s="1"/>
  <c r="E67" i="3"/>
  <c r="AH67" i="3" s="1"/>
  <c r="B67" i="3"/>
  <c r="AJ66" i="3"/>
  <c r="AG66" i="3"/>
  <c r="H66" i="3"/>
  <c r="F66" i="3"/>
  <c r="AI66" i="3" s="1"/>
  <c r="E66" i="3"/>
  <c r="AH66" i="3" s="1"/>
  <c r="B66" i="3"/>
  <c r="AJ65" i="3"/>
  <c r="AG65" i="3"/>
  <c r="H65" i="3"/>
  <c r="F65" i="3"/>
  <c r="AI65" i="3" s="1"/>
  <c r="E65" i="3"/>
  <c r="AH65" i="3" s="1"/>
  <c r="B65" i="3"/>
  <c r="AJ64" i="3"/>
  <c r="AG64" i="3"/>
  <c r="H64" i="3"/>
  <c r="F64" i="3"/>
  <c r="AI64" i="3" s="1"/>
  <c r="E64" i="3"/>
  <c r="AH64" i="3" s="1"/>
  <c r="B64" i="3"/>
  <c r="AJ63" i="3"/>
  <c r="AG63" i="3"/>
  <c r="H63" i="3"/>
  <c r="F63" i="3"/>
  <c r="AI63" i="3" s="1"/>
  <c r="E63" i="3"/>
  <c r="AH63" i="3" s="1"/>
  <c r="B63" i="3"/>
  <c r="AJ62" i="3"/>
  <c r="AG62" i="3"/>
  <c r="H62" i="3"/>
  <c r="F62" i="3"/>
  <c r="AI62" i="3" s="1"/>
  <c r="E62" i="3"/>
  <c r="AH62" i="3" s="1"/>
  <c r="B62" i="3"/>
  <c r="AJ61" i="3"/>
  <c r="AG61" i="3"/>
  <c r="H61" i="3"/>
  <c r="F61" i="3"/>
  <c r="AI61" i="3" s="1"/>
  <c r="E61" i="3"/>
  <c r="AH61" i="3" s="1"/>
  <c r="B61" i="3"/>
  <c r="AJ60" i="3"/>
  <c r="AG60" i="3"/>
  <c r="H60" i="3"/>
  <c r="F60" i="3"/>
  <c r="AI60" i="3" s="1"/>
  <c r="E60" i="3"/>
  <c r="AH60" i="3" s="1"/>
  <c r="B60" i="3"/>
  <c r="AJ59" i="3"/>
  <c r="AG59" i="3"/>
  <c r="H59" i="3"/>
  <c r="F59" i="3"/>
  <c r="AI59" i="3" s="1"/>
  <c r="E59" i="3"/>
  <c r="AH59" i="3" s="1"/>
  <c r="B59" i="3"/>
  <c r="AJ58" i="3"/>
  <c r="AG58" i="3"/>
  <c r="H58" i="3"/>
  <c r="F58" i="3"/>
  <c r="AI58" i="3" s="1"/>
  <c r="E58" i="3"/>
  <c r="AH58" i="3" s="1"/>
  <c r="B58" i="3"/>
  <c r="AJ57" i="3"/>
  <c r="AG57" i="3"/>
  <c r="H57" i="3"/>
  <c r="F57" i="3"/>
  <c r="AI57" i="3" s="1"/>
  <c r="E57" i="3"/>
  <c r="AH57" i="3" s="1"/>
  <c r="B57" i="3"/>
  <c r="AJ56" i="3"/>
  <c r="AG56" i="3"/>
  <c r="H56" i="3"/>
  <c r="F56" i="3"/>
  <c r="AI56" i="3" s="1"/>
  <c r="E56" i="3"/>
  <c r="AH56" i="3" s="1"/>
  <c r="B56" i="3"/>
  <c r="AJ55" i="3"/>
  <c r="AG55" i="3"/>
  <c r="H55" i="3"/>
  <c r="F55" i="3"/>
  <c r="AI55" i="3" s="1"/>
  <c r="E55" i="3"/>
  <c r="AH55" i="3" s="1"/>
  <c r="B55" i="3"/>
  <c r="AJ54" i="3"/>
  <c r="AG54" i="3"/>
  <c r="H54" i="3"/>
  <c r="F54" i="3"/>
  <c r="AI54" i="3" s="1"/>
  <c r="E54" i="3"/>
  <c r="AH54" i="3" s="1"/>
  <c r="B54" i="3"/>
  <c r="AJ53" i="3"/>
  <c r="AG53" i="3"/>
  <c r="H53" i="3"/>
  <c r="F53" i="3"/>
  <c r="AI53" i="3" s="1"/>
  <c r="E53" i="3"/>
  <c r="AH53" i="3" s="1"/>
  <c r="B53" i="3"/>
  <c r="AJ52" i="3"/>
  <c r="AG52" i="3"/>
  <c r="H52" i="3"/>
  <c r="F52" i="3"/>
  <c r="AI52" i="3" s="1"/>
  <c r="E52" i="3"/>
  <c r="AH52" i="3" s="1"/>
  <c r="B52" i="3"/>
  <c r="AJ51" i="3"/>
  <c r="AG51" i="3"/>
  <c r="H51" i="3"/>
  <c r="F51" i="3"/>
  <c r="AI51" i="3" s="1"/>
  <c r="E51" i="3"/>
  <c r="AH51" i="3" s="1"/>
  <c r="B51" i="3"/>
  <c r="AJ50" i="3"/>
  <c r="AG50" i="3"/>
  <c r="H50" i="3"/>
  <c r="F50" i="3"/>
  <c r="AI50" i="3" s="1"/>
  <c r="E50" i="3"/>
  <c r="AH50" i="3" s="1"/>
  <c r="B50" i="3"/>
  <c r="AJ49" i="3"/>
  <c r="AG49" i="3"/>
  <c r="H49" i="3"/>
  <c r="F49" i="3"/>
  <c r="AI49" i="3" s="1"/>
  <c r="E49" i="3"/>
  <c r="AH49" i="3" s="1"/>
  <c r="B49" i="3"/>
  <c r="AJ48" i="3"/>
  <c r="AG48" i="3"/>
  <c r="H48" i="3"/>
  <c r="F48" i="3"/>
  <c r="AI48" i="3" s="1"/>
  <c r="E48" i="3"/>
  <c r="AH48" i="3" s="1"/>
  <c r="B48" i="3"/>
  <c r="AJ47" i="3"/>
  <c r="AG47" i="3"/>
  <c r="H47" i="3"/>
  <c r="F47" i="3"/>
  <c r="AI47" i="3" s="1"/>
  <c r="E47" i="3"/>
  <c r="AH47" i="3" s="1"/>
  <c r="B47" i="3"/>
  <c r="AJ46" i="3"/>
  <c r="AG46" i="3"/>
  <c r="H46" i="3"/>
  <c r="F46" i="3"/>
  <c r="AI46" i="3" s="1"/>
  <c r="E46" i="3"/>
  <c r="AH46" i="3" s="1"/>
  <c r="B46" i="3"/>
  <c r="AJ45" i="3"/>
  <c r="AG45" i="3"/>
  <c r="H45" i="3"/>
  <c r="F45" i="3"/>
  <c r="AI45" i="3" s="1"/>
  <c r="E45" i="3"/>
  <c r="AH45" i="3" s="1"/>
  <c r="B45" i="3"/>
  <c r="AJ44" i="3"/>
  <c r="AG44" i="3"/>
  <c r="H44" i="3"/>
  <c r="F44" i="3"/>
  <c r="AI44" i="3" s="1"/>
  <c r="E44" i="3"/>
  <c r="AH44" i="3" s="1"/>
  <c r="B44" i="3"/>
  <c r="AJ43" i="3"/>
  <c r="AG43" i="3"/>
  <c r="H43" i="3"/>
  <c r="F43" i="3"/>
  <c r="AI43" i="3" s="1"/>
  <c r="E43" i="3"/>
  <c r="AH43" i="3" s="1"/>
  <c r="B43" i="3"/>
  <c r="AJ42" i="3"/>
  <c r="AG42" i="3"/>
  <c r="H42" i="3"/>
  <c r="F42" i="3"/>
  <c r="AI42" i="3" s="1"/>
  <c r="E42" i="3"/>
  <c r="AH42" i="3" s="1"/>
  <c r="B42" i="3"/>
  <c r="AJ41" i="3"/>
  <c r="AG41" i="3"/>
  <c r="H41" i="3"/>
  <c r="F41" i="3"/>
  <c r="AI41" i="3" s="1"/>
  <c r="E41" i="3"/>
  <c r="AH41" i="3" s="1"/>
  <c r="B41" i="3"/>
  <c r="AJ40" i="3"/>
  <c r="AG40" i="3"/>
  <c r="H40" i="3"/>
  <c r="F40" i="3"/>
  <c r="AI40" i="3" s="1"/>
  <c r="E40" i="3"/>
  <c r="AH40" i="3" s="1"/>
  <c r="B40" i="3"/>
  <c r="AJ39" i="3"/>
  <c r="AG39" i="3"/>
  <c r="H39" i="3"/>
  <c r="F39" i="3"/>
  <c r="AI39" i="3" s="1"/>
  <c r="E39" i="3"/>
  <c r="AH39" i="3" s="1"/>
  <c r="B39" i="3"/>
  <c r="AJ38" i="3"/>
  <c r="AG38" i="3"/>
  <c r="H38" i="3"/>
  <c r="F38" i="3"/>
  <c r="AI38" i="3" s="1"/>
  <c r="E38" i="3"/>
  <c r="AH38" i="3" s="1"/>
  <c r="B38" i="3"/>
  <c r="AJ37" i="3"/>
  <c r="AG37" i="3"/>
  <c r="H37" i="3"/>
  <c r="F37" i="3"/>
  <c r="AI37" i="3" s="1"/>
  <c r="E37" i="3"/>
  <c r="AH37" i="3" s="1"/>
  <c r="B37" i="3"/>
  <c r="AJ36" i="3"/>
  <c r="AG36" i="3"/>
  <c r="H36" i="3"/>
  <c r="F36" i="3"/>
  <c r="AI36" i="3" s="1"/>
  <c r="E36" i="3"/>
  <c r="AH36" i="3" s="1"/>
  <c r="B36" i="3"/>
  <c r="AJ35" i="3"/>
  <c r="AG35" i="3"/>
  <c r="H35" i="3"/>
  <c r="F35" i="3"/>
  <c r="AI35" i="3" s="1"/>
  <c r="E35" i="3"/>
  <c r="AH35" i="3" s="1"/>
  <c r="B35" i="3"/>
  <c r="AJ34" i="3"/>
  <c r="AG34" i="3"/>
  <c r="H34" i="3"/>
  <c r="F34" i="3"/>
  <c r="AI34" i="3" s="1"/>
  <c r="E34" i="3"/>
  <c r="AH34" i="3" s="1"/>
  <c r="B34" i="3"/>
  <c r="AJ33" i="3"/>
  <c r="AG33" i="3"/>
  <c r="H33" i="3"/>
  <c r="F33" i="3"/>
  <c r="AI33" i="3" s="1"/>
  <c r="E33" i="3"/>
  <c r="AH33" i="3" s="1"/>
  <c r="B33" i="3"/>
  <c r="AJ32" i="3"/>
  <c r="AG32" i="3"/>
  <c r="L32" i="3"/>
  <c r="H32" i="3"/>
  <c r="F32" i="3"/>
  <c r="AI32" i="3" s="1"/>
  <c r="E32" i="3"/>
  <c r="AH32" i="3" s="1"/>
  <c r="B32" i="3"/>
  <c r="AJ31" i="3"/>
  <c r="AG31" i="3"/>
  <c r="L31" i="3"/>
  <c r="H31" i="3"/>
  <c r="F31" i="3"/>
  <c r="AI31" i="3" s="1"/>
  <c r="E31" i="3"/>
  <c r="AH31" i="3" s="1"/>
  <c r="B31" i="3"/>
  <c r="AJ30" i="3"/>
  <c r="AG30" i="3"/>
  <c r="L30" i="3"/>
  <c r="H30" i="3"/>
  <c r="F30" i="3"/>
  <c r="AI30" i="3" s="1"/>
  <c r="E30" i="3"/>
  <c r="AH30" i="3" s="1"/>
  <c r="B30" i="3"/>
  <c r="AJ29" i="3"/>
  <c r="AG29" i="3"/>
  <c r="S29" i="3"/>
  <c r="L29" i="3"/>
  <c r="H29" i="3"/>
  <c r="F29" i="3"/>
  <c r="AI29" i="3" s="1"/>
  <c r="E29" i="3"/>
  <c r="AH29" i="3" s="1"/>
  <c r="B29" i="3"/>
  <c r="AJ28" i="3"/>
  <c r="AG28" i="3"/>
  <c r="S28" i="3"/>
  <c r="H28" i="3"/>
  <c r="F28" i="3"/>
  <c r="AI28" i="3" s="1"/>
  <c r="E28" i="3"/>
  <c r="AH28" i="3" s="1"/>
  <c r="B28" i="3"/>
  <c r="AJ27" i="3"/>
  <c r="AG27" i="3"/>
  <c r="S27" i="3"/>
  <c r="H27" i="3"/>
  <c r="F27" i="3"/>
  <c r="AI27" i="3" s="1"/>
  <c r="E27" i="3"/>
  <c r="AH27" i="3" s="1"/>
  <c r="B27" i="3"/>
  <c r="AJ26" i="3"/>
  <c r="AG26" i="3"/>
  <c r="S26" i="3"/>
  <c r="H26" i="3"/>
  <c r="F26" i="3"/>
  <c r="AI26" i="3" s="1"/>
  <c r="E26" i="3"/>
  <c r="AH26" i="3" s="1"/>
  <c r="B26" i="3"/>
  <c r="AJ25" i="3"/>
  <c r="AG25" i="3"/>
  <c r="L25" i="3"/>
  <c r="H25" i="3"/>
  <c r="F25" i="3"/>
  <c r="AI25" i="3" s="1"/>
  <c r="E25" i="3"/>
  <c r="AH25" i="3" s="1"/>
  <c r="B25" i="3"/>
  <c r="AJ24" i="3"/>
  <c r="AG24" i="3"/>
  <c r="L24" i="3"/>
  <c r="H24" i="3"/>
  <c r="F24" i="3"/>
  <c r="AI24" i="3" s="1"/>
  <c r="E24" i="3"/>
  <c r="AH24" i="3" s="1"/>
  <c r="B24" i="3"/>
  <c r="AJ23" i="3"/>
  <c r="AG23" i="3"/>
  <c r="L23" i="3"/>
  <c r="H23" i="3"/>
  <c r="F23" i="3"/>
  <c r="AI23" i="3" s="1"/>
  <c r="E23" i="3"/>
  <c r="AH23" i="3" s="1"/>
  <c r="B23" i="3"/>
  <c r="AJ22" i="3"/>
  <c r="AG22" i="3"/>
  <c r="Y22" i="3"/>
  <c r="L22" i="3"/>
  <c r="H22" i="3"/>
  <c r="F22" i="3"/>
  <c r="AI22" i="3" s="1"/>
  <c r="E22" i="3"/>
  <c r="AH22" i="3" s="1"/>
  <c r="B22" i="3"/>
  <c r="Y21" i="3"/>
  <c r="H21" i="3"/>
  <c r="F21" i="3"/>
  <c r="E21" i="3"/>
  <c r="N11" i="3" s="1"/>
  <c r="D21" i="3"/>
  <c r="Y20" i="3"/>
  <c r="H20" i="3"/>
  <c r="F20" i="3"/>
  <c r="E20" i="3"/>
  <c r="N25" i="3" s="1"/>
  <c r="D20" i="3"/>
  <c r="Y19" i="3"/>
  <c r="H19" i="3"/>
  <c r="F19" i="3"/>
  <c r="E19" i="3"/>
  <c r="N32" i="3" s="1"/>
  <c r="D19" i="3"/>
  <c r="L18" i="3"/>
  <c r="H18" i="3"/>
  <c r="F18" i="3"/>
  <c r="E18" i="3"/>
  <c r="N18" i="3" s="1"/>
  <c r="D18" i="3"/>
  <c r="L17" i="3"/>
  <c r="H17" i="3"/>
  <c r="F17" i="3"/>
  <c r="E17" i="3"/>
  <c r="N17" i="3" s="1"/>
  <c r="D17" i="3"/>
  <c r="L16" i="3"/>
  <c r="H16" i="3"/>
  <c r="F16" i="3"/>
  <c r="E16" i="3"/>
  <c r="N31" i="3" s="1"/>
  <c r="D16" i="3"/>
  <c r="S15" i="3"/>
  <c r="L15" i="3"/>
  <c r="H15" i="3"/>
  <c r="F15" i="3"/>
  <c r="E15" i="3"/>
  <c r="N24" i="3" s="1"/>
  <c r="D15" i="3"/>
  <c r="S14" i="3"/>
  <c r="H14" i="3"/>
  <c r="F14" i="3"/>
  <c r="E14" i="3"/>
  <c r="N10" i="3" s="1"/>
  <c r="D14" i="3"/>
  <c r="S13" i="3"/>
  <c r="H13" i="3"/>
  <c r="F13" i="3"/>
  <c r="E13" i="3"/>
  <c r="D13" i="3"/>
  <c r="S12" i="3"/>
  <c r="H12" i="3"/>
  <c r="F12" i="3"/>
  <c r="E12" i="3"/>
  <c r="N23" i="3" s="1"/>
  <c r="D12" i="3"/>
  <c r="L11" i="3"/>
  <c r="H11" i="3"/>
  <c r="F11" i="3"/>
  <c r="E11" i="3"/>
  <c r="N30" i="3" s="1"/>
  <c r="D11" i="3"/>
  <c r="L10" i="3"/>
  <c r="H10" i="3"/>
  <c r="F10" i="3"/>
  <c r="E10" i="3"/>
  <c r="N16" i="3" s="1"/>
  <c r="U14" i="3" s="1"/>
  <c r="D10" i="3"/>
  <c r="N9" i="3"/>
  <c r="L9" i="3"/>
  <c r="H9" i="3"/>
  <c r="F9" i="3"/>
  <c r="E9" i="3"/>
  <c r="N15" i="3" s="1"/>
  <c r="D9" i="3"/>
  <c r="L8" i="3"/>
  <c r="H8" i="3"/>
  <c r="F8" i="3"/>
  <c r="E8" i="3"/>
  <c r="N29" i="3" s="1"/>
  <c r="U27" i="3" s="1"/>
  <c r="D8" i="3"/>
  <c r="H7" i="3"/>
  <c r="F7" i="3"/>
  <c r="E7" i="3"/>
  <c r="N22" i="3" s="1"/>
  <c r="U26" i="3" s="1"/>
  <c r="D7" i="3"/>
  <c r="F6" i="3"/>
  <c r="E6" i="3"/>
  <c r="N8" i="3" s="1"/>
  <c r="U12" i="3" s="1"/>
  <c r="D6" i="3"/>
  <c r="J2" i="3"/>
  <c r="C106" i="2"/>
  <c r="AJ105" i="2"/>
  <c r="AG105" i="2"/>
  <c r="H105" i="2"/>
  <c r="F105" i="2"/>
  <c r="AI105" i="2" s="1"/>
  <c r="E105" i="2"/>
  <c r="AH105" i="2" s="1"/>
  <c r="B105" i="2"/>
  <c r="AJ104" i="2"/>
  <c r="AG104" i="2"/>
  <c r="H104" i="2"/>
  <c r="F104" i="2"/>
  <c r="AI104" i="2" s="1"/>
  <c r="E104" i="2"/>
  <c r="AH104" i="2" s="1"/>
  <c r="B104" i="2"/>
  <c r="AJ103" i="2"/>
  <c r="AG103" i="2"/>
  <c r="H103" i="2"/>
  <c r="F103" i="2"/>
  <c r="AI103" i="2" s="1"/>
  <c r="E103" i="2"/>
  <c r="AH103" i="2" s="1"/>
  <c r="B103" i="2"/>
  <c r="AJ102" i="2"/>
  <c r="AG102" i="2"/>
  <c r="H102" i="2"/>
  <c r="F102" i="2"/>
  <c r="AI102" i="2" s="1"/>
  <c r="E102" i="2"/>
  <c r="AH102" i="2" s="1"/>
  <c r="B102" i="2"/>
  <c r="AJ101" i="2"/>
  <c r="AG101" i="2"/>
  <c r="H101" i="2"/>
  <c r="F101" i="2"/>
  <c r="AI101" i="2" s="1"/>
  <c r="E101" i="2"/>
  <c r="AH101" i="2" s="1"/>
  <c r="B101" i="2"/>
  <c r="AJ100" i="2"/>
  <c r="AG100" i="2"/>
  <c r="H100" i="2"/>
  <c r="F100" i="2"/>
  <c r="AI100" i="2" s="1"/>
  <c r="E100" i="2"/>
  <c r="AH100" i="2" s="1"/>
  <c r="B100" i="2"/>
  <c r="AJ99" i="2"/>
  <c r="AG99" i="2"/>
  <c r="H99" i="2"/>
  <c r="F99" i="2"/>
  <c r="AI99" i="2" s="1"/>
  <c r="E99" i="2"/>
  <c r="AH99" i="2" s="1"/>
  <c r="B99" i="2"/>
  <c r="AJ98" i="2"/>
  <c r="AG98" i="2"/>
  <c r="H98" i="2"/>
  <c r="F98" i="2"/>
  <c r="AI98" i="2" s="1"/>
  <c r="E98" i="2"/>
  <c r="AH98" i="2" s="1"/>
  <c r="B98" i="2"/>
  <c r="AJ97" i="2"/>
  <c r="AG97" i="2"/>
  <c r="H97" i="2"/>
  <c r="F97" i="2"/>
  <c r="AI97" i="2" s="1"/>
  <c r="E97" i="2"/>
  <c r="AH97" i="2" s="1"/>
  <c r="B97" i="2"/>
  <c r="AJ96" i="2"/>
  <c r="AG96" i="2"/>
  <c r="H96" i="2"/>
  <c r="F96" i="2"/>
  <c r="AI96" i="2" s="1"/>
  <c r="E96" i="2"/>
  <c r="AH96" i="2" s="1"/>
  <c r="B96" i="2"/>
  <c r="AJ95" i="2"/>
  <c r="AG95" i="2"/>
  <c r="H95" i="2"/>
  <c r="F95" i="2"/>
  <c r="AI95" i="2" s="1"/>
  <c r="E95" i="2"/>
  <c r="AH95" i="2" s="1"/>
  <c r="B95" i="2"/>
  <c r="AJ94" i="2"/>
  <c r="AG94" i="2"/>
  <c r="H94" i="2"/>
  <c r="F94" i="2"/>
  <c r="AI94" i="2" s="1"/>
  <c r="E94" i="2"/>
  <c r="AH94" i="2" s="1"/>
  <c r="B94" i="2"/>
  <c r="AJ93" i="2"/>
  <c r="AG93" i="2"/>
  <c r="H93" i="2"/>
  <c r="F93" i="2"/>
  <c r="AI93" i="2" s="1"/>
  <c r="E93" i="2"/>
  <c r="AH93" i="2" s="1"/>
  <c r="B93" i="2"/>
  <c r="AJ92" i="2"/>
  <c r="AG92" i="2"/>
  <c r="H92" i="2"/>
  <c r="F92" i="2"/>
  <c r="AI92" i="2" s="1"/>
  <c r="E92" i="2"/>
  <c r="AH92" i="2" s="1"/>
  <c r="B92" i="2"/>
  <c r="AJ91" i="2"/>
  <c r="AG91" i="2"/>
  <c r="H91" i="2"/>
  <c r="F91" i="2"/>
  <c r="AI91" i="2" s="1"/>
  <c r="E91" i="2"/>
  <c r="AH91" i="2" s="1"/>
  <c r="B91" i="2"/>
  <c r="AJ90" i="2"/>
  <c r="AG90" i="2"/>
  <c r="H90" i="2"/>
  <c r="F90" i="2"/>
  <c r="AI90" i="2" s="1"/>
  <c r="E90" i="2"/>
  <c r="AH90" i="2" s="1"/>
  <c r="B90" i="2"/>
  <c r="AJ89" i="2"/>
  <c r="AG89" i="2"/>
  <c r="H89" i="2"/>
  <c r="F89" i="2"/>
  <c r="AI89" i="2" s="1"/>
  <c r="E89" i="2"/>
  <c r="AH89" i="2" s="1"/>
  <c r="B89" i="2"/>
  <c r="AJ88" i="2"/>
  <c r="AG88" i="2"/>
  <c r="H88" i="2"/>
  <c r="F88" i="2"/>
  <c r="AI88" i="2" s="1"/>
  <c r="E88" i="2"/>
  <c r="AH88" i="2" s="1"/>
  <c r="B88" i="2"/>
  <c r="AJ87" i="2"/>
  <c r="AG87" i="2"/>
  <c r="H87" i="2"/>
  <c r="F87" i="2"/>
  <c r="AI87" i="2" s="1"/>
  <c r="E87" i="2"/>
  <c r="AH87" i="2" s="1"/>
  <c r="B87" i="2"/>
  <c r="AJ86" i="2"/>
  <c r="AG86" i="2"/>
  <c r="H86" i="2"/>
  <c r="F86" i="2"/>
  <c r="AI86" i="2" s="1"/>
  <c r="E86" i="2"/>
  <c r="AH86" i="2" s="1"/>
  <c r="B86" i="2"/>
  <c r="AJ85" i="2"/>
  <c r="AG85" i="2"/>
  <c r="H85" i="2"/>
  <c r="F85" i="2"/>
  <c r="AI85" i="2" s="1"/>
  <c r="E85" i="2"/>
  <c r="AH85" i="2" s="1"/>
  <c r="B85" i="2"/>
  <c r="AJ84" i="2"/>
  <c r="AG84" i="2"/>
  <c r="H84" i="2"/>
  <c r="F84" i="2"/>
  <c r="AI84" i="2" s="1"/>
  <c r="E84" i="2"/>
  <c r="AH84" i="2" s="1"/>
  <c r="B84" i="2"/>
  <c r="AJ83" i="2"/>
  <c r="AG83" i="2"/>
  <c r="H83" i="2"/>
  <c r="F83" i="2"/>
  <c r="AI83" i="2" s="1"/>
  <c r="E83" i="2"/>
  <c r="AH83" i="2" s="1"/>
  <c r="B83" i="2"/>
  <c r="AJ82" i="2"/>
  <c r="AG82" i="2"/>
  <c r="H82" i="2"/>
  <c r="F82" i="2"/>
  <c r="AI82" i="2" s="1"/>
  <c r="E82" i="2"/>
  <c r="AH82" i="2" s="1"/>
  <c r="B82" i="2"/>
  <c r="AJ81" i="2"/>
  <c r="AG81" i="2"/>
  <c r="H81" i="2"/>
  <c r="F81" i="2"/>
  <c r="AI81" i="2" s="1"/>
  <c r="E81" i="2"/>
  <c r="AH81" i="2" s="1"/>
  <c r="B81" i="2"/>
  <c r="AJ80" i="2"/>
  <c r="AG80" i="2"/>
  <c r="H80" i="2"/>
  <c r="F80" i="2"/>
  <c r="AI80" i="2" s="1"/>
  <c r="E80" i="2"/>
  <c r="AH80" i="2" s="1"/>
  <c r="B80" i="2"/>
  <c r="AJ79" i="2"/>
  <c r="AG79" i="2"/>
  <c r="H79" i="2"/>
  <c r="F79" i="2"/>
  <c r="AI79" i="2" s="1"/>
  <c r="E79" i="2"/>
  <c r="AH79" i="2" s="1"/>
  <c r="B79" i="2"/>
  <c r="AJ78" i="2"/>
  <c r="AG78" i="2"/>
  <c r="H78" i="2"/>
  <c r="F78" i="2"/>
  <c r="AI78" i="2" s="1"/>
  <c r="E78" i="2"/>
  <c r="AH78" i="2" s="1"/>
  <c r="B78" i="2"/>
  <c r="AJ77" i="2"/>
  <c r="AG77" i="2"/>
  <c r="H77" i="2"/>
  <c r="F77" i="2"/>
  <c r="AI77" i="2" s="1"/>
  <c r="E77" i="2"/>
  <c r="AH77" i="2" s="1"/>
  <c r="B77" i="2"/>
  <c r="AJ76" i="2"/>
  <c r="AG76" i="2"/>
  <c r="H76" i="2"/>
  <c r="F76" i="2"/>
  <c r="AI76" i="2" s="1"/>
  <c r="E76" i="2"/>
  <c r="AH76" i="2" s="1"/>
  <c r="B76" i="2"/>
  <c r="AJ75" i="2"/>
  <c r="AG75" i="2"/>
  <c r="H75" i="2"/>
  <c r="F75" i="2"/>
  <c r="AI75" i="2" s="1"/>
  <c r="E75" i="2"/>
  <c r="AH75" i="2" s="1"/>
  <c r="B75" i="2"/>
  <c r="AJ74" i="2"/>
  <c r="AG74" i="2"/>
  <c r="H74" i="2"/>
  <c r="F74" i="2"/>
  <c r="AI74" i="2" s="1"/>
  <c r="E74" i="2"/>
  <c r="AH74" i="2" s="1"/>
  <c r="B74" i="2"/>
  <c r="AJ73" i="2"/>
  <c r="AG73" i="2"/>
  <c r="H73" i="2"/>
  <c r="F73" i="2"/>
  <c r="AI73" i="2" s="1"/>
  <c r="E73" i="2"/>
  <c r="AH73" i="2" s="1"/>
  <c r="B73" i="2"/>
  <c r="AJ72" i="2"/>
  <c r="AG72" i="2"/>
  <c r="H72" i="2"/>
  <c r="F72" i="2"/>
  <c r="AI72" i="2" s="1"/>
  <c r="E72" i="2"/>
  <c r="AH72" i="2" s="1"/>
  <c r="B72" i="2"/>
  <c r="AJ71" i="2"/>
  <c r="AG71" i="2"/>
  <c r="H71" i="2"/>
  <c r="F71" i="2"/>
  <c r="AI71" i="2" s="1"/>
  <c r="E71" i="2"/>
  <c r="AH71" i="2" s="1"/>
  <c r="B71" i="2"/>
  <c r="AJ70" i="2"/>
  <c r="AG70" i="2"/>
  <c r="H70" i="2"/>
  <c r="F70" i="2"/>
  <c r="AI70" i="2" s="1"/>
  <c r="E70" i="2"/>
  <c r="AH70" i="2" s="1"/>
  <c r="B70" i="2"/>
  <c r="AJ69" i="2"/>
  <c r="AG69" i="2"/>
  <c r="H69" i="2"/>
  <c r="F69" i="2"/>
  <c r="AI69" i="2" s="1"/>
  <c r="E69" i="2"/>
  <c r="AH69" i="2" s="1"/>
  <c r="B69" i="2"/>
  <c r="AJ68" i="2"/>
  <c r="AG68" i="2"/>
  <c r="H68" i="2"/>
  <c r="F68" i="2"/>
  <c r="AI68" i="2" s="1"/>
  <c r="E68" i="2"/>
  <c r="AH68" i="2" s="1"/>
  <c r="B68" i="2"/>
  <c r="AJ67" i="2"/>
  <c r="AG67" i="2"/>
  <c r="H67" i="2"/>
  <c r="F67" i="2"/>
  <c r="AI67" i="2" s="1"/>
  <c r="E67" i="2"/>
  <c r="AH67" i="2" s="1"/>
  <c r="B67" i="2"/>
  <c r="AJ66" i="2"/>
  <c r="AG66" i="2"/>
  <c r="H66" i="2"/>
  <c r="F66" i="2"/>
  <c r="AI66" i="2" s="1"/>
  <c r="E66" i="2"/>
  <c r="AH66" i="2" s="1"/>
  <c r="B66" i="2"/>
  <c r="AJ65" i="2"/>
  <c r="AG65" i="2"/>
  <c r="H65" i="2"/>
  <c r="F65" i="2"/>
  <c r="AI65" i="2" s="1"/>
  <c r="E65" i="2"/>
  <c r="AH65" i="2" s="1"/>
  <c r="B65" i="2"/>
  <c r="AJ64" i="2"/>
  <c r="AG64" i="2"/>
  <c r="H64" i="2"/>
  <c r="F64" i="2"/>
  <c r="AI64" i="2" s="1"/>
  <c r="E64" i="2"/>
  <c r="AH64" i="2" s="1"/>
  <c r="B64" i="2"/>
  <c r="AJ63" i="2"/>
  <c r="AG63" i="2"/>
  <c r="H63" i="2"/>
  <c r="F63" i="2"/>
  <c r="AI63" i="2" s="1"/>
  <c r="E63" i="2"/>
  <c r="AH63" i="2" s="1"/>
  <c r="B63" i="2"/>
  <c r="AJ62" i="2"/>
  <c r="AG62" i="2"/>
  <c r="H62" i="2"/>
  <c r="F62" i="2"/>
  <c r="AI62" i="2" s="1"/>
  <c r="E62" i="2"/>
  <c r="AH62" i="2" s="1"/>
  <c r="B62" i="2"/>
  <c r="AJ61" i="2"/>
  <c r="AG61" i="2"/>
  <c r="H61" i="2"/>
  <c r="F61" i="2"/>
  <c r="AI61" i="2" s="1"/>
  <c r="E61" i="2"/>
  <c r="AH61" i="2" s="1"/>
  <c r="B61" i="2"/>
  <c r="AJ60" i="2"/>
  <c r="AG60" i="2"/>
  <c r="H60" i="2"/>
  <c r="F60" i="2"/>
  <c r="AI60" i="2" s="1"/>
  <c r="E60" i="2"/>
  <c r="AH60" i="2" s="1"/>
  <c r="B60" i="2"/>
  <c r="AJ59" i="2"/>
  <c r="AG59" i="2"/>
  <c r="H59" i="2"/>
  <c r="F59" i="2"/>
  <c r="AI59" i="2" s="1"/>
  <c r="E59" i="2"/>
  <c r="AH59" i="2" s="1"/>
  <c r="B59" i="2"/>
  <c r="AJ58" i="2"/>
  <c r="AG58" i="2"/>
  <c r="H58" i="2"/>
  <c r="F58" i="2"/>
  <c r="AI58" i="2" s="1"/>
  <c r="E58" i="2"/>
  <c r="AH58" i="2" s="1"/>
  <c r="B58" i="2"/>
  <c r="AJ57" i="2"/>
  <c r="AG57" i="2"/>
  <c r="H57" i="2"/>
  <c r="F57" i="2"/>
  <c r="AI57" i="2" s="1"/>
  <c r="E57" i="2"/>
  <c r="AH57" i="2" s="1"/>
  <c r="B57" i="2"/>
  <c r="AJ56" i="2"/>
  <c r="AG56" i="2"/>
  <c r="H56" i="2"/>
  <c r="F56" i="2"/>
  <c r="AI56" i="2" s="1"/>
  <c r="E56" i="2"/>
  <c r="AH56" i="2" s="1"/>
  <c r="B56" i="2"/>
  <c r="AJ55" i="2"/>
  <c r="AG55" i="2"/>
  <c r="H55" i="2"/>
  <c r="F55" i="2"/>
  <c r="AI55" i="2" s="1"/>
  <c r="E55" i="2"/>
  <c r="AH55" i="2" s="1"/>
  <c r="B55" i="2"/>
  <c r="AJ54" i="2"/>
  <c r="AG54" i="2"/>
  <c r="H54" i="2"/>
  <c r="F54" i="2"/>
  <c r="AI54" i="2" s="1"/>
  <c r="E54" i="2"/>
  <c r="AH54" i="2" s="1"/>
  <c r="B54" i="2"/>
  <c r="AJ53" i="2"/>
  <c r="AG53" i="2"/>
  <c r="H53" i="2"/>
  <c r="F53" i="2"/>
  <c r="AI53" i="2" s="1"/>
  <c r="E53" i="2"/>
  <c r="AH53" i="2" s="1"/>
  <c r="B53" i="2"/>
  <c r="AJ52" i="2"/>
  <c r="AG52" i="2"/>
  <c r="H52" i="2"/>
  <c r="F52" i="2"/>
  <c r="AI52" i="2" s="1"/>
  <c r="E52" i="2"/>
  <c r="AH52" i="2" s="1"/>
  <c r="B52" i="2"/>
  <c r="AJ51" i="2"/>
  <c r="AG51" i="2"/>
  <c r="H51" i="2"/>
  <c r="F51" i="2"/>
  <c r="AI51" i="2" s="1"/>
  <c r="E51" i="2"/>
  <c r="AH51" i="2" s="1"/>
  <c r="B51" i="2"/>
  <c r="AJ50" i="2"/>
  <c r="AG50" i="2"/>
  <c r="H50" i="2"/>
  <c r="F50" i="2"/>
  <c r="AI50" i="2" s="1"/>
  <c r="E50" i="2"/>
  <c r="AH50" i="2" s="1"/>
  <c r="B50" i="2"/>
  <c r="AJ49" i="2"/>
  <c r="AG49" i="2"/>
  <c r="H49" i="2"/>
  <c r="F49" i="2"/>
  <c r="AI49" i="2" s="1"/>
  <c r="E49" i="2"/>
  <c r="AH49" i="2" s="1"/>
  <c r="B49" i="2"/>
  <c r="AJ48" i="2"/>
  <c r="AG48" i="2"/>
  <c r="H48" i="2"/>
  <c r="F48" i="2"/>
  <c r="AI48" i="2" s="1"/>
  <c r="E48" i="2"/>
  <c r="AH48" i="2" s="1"/>
  <c r="B48" i="2"/>
  <c r="AJ47" i="2"/>
  <c r="AG47" i="2"/>
  <c r="H47" i="2"/>
  <c r="F47" i="2"/>
  <c r="AI47" i="2" s="1"/>
  <c r="E47" i="2"/>
  <c r="AH47" i="2" s="1"/>
  <c r="B47" i="2"/>
  <c r="AJ46" i="2"/>
  <c r="AG46" i="2"/>
  <c r="H46" i="2"/>
  <c r="F46" i="2"/>
  <c r="AI46" i="2" s="1"/>
  <c r="E46" i="2"/>
  <c r="AH46" i="2" s="1"/>
  <c r="B46" i="2"/>
  <c r="AJ45" i="2"/>
  <c r="AG45" i="2"/>
  <c r="H45" i="2"/>
  <c r="F45" i="2"/>
  <c r="AI45" i="2" s="1"/>
  <c r="E45" i="2"/>
  <c r="AH45" i="2" s="1"/>
  <c r="B45" i="2"/>
  <c r="AJ44" i="2"/>
  <c r="AG44" i="2"/>
  <c r="H44" i="2"/>
  <c r="F44" i="2"/>
  <c r="AI44" i="2" s="1"/>
  <c r="E44" i="2"/>
  <c r="AH44" i="2" s="1"/>
  <c r="B44" i="2"/>
  <c r="AJ43" i="2"/>
  <c r="AG43" i="2"/>
  <c r="H43" i="2"/>
  <c r="F43" i="2"/>
  <c r="AI43" i="2" s="1"/>
  <c r="E43" i="2"/>
  <c r="AH43" i="2" s="1"/>
  <c r="B43" i="2"/>
  <c r="AJ42" i="2"/>
  <c r="AG42" i="2"/>
  <c r="H42" i="2"/>
  <c r="F42" i="2"/>
  <c r="AI42" i="2" s="1"/>
  <c r="E42" i="2"/>
  <c r="AH42" i="2" s="1"/>
  <c r="B42" i="2"/>
  <c r="AJ41" i="2"/>
  <c r="AG41" i="2"/>
  <c r="H41" i="2"/>
  <c r="F41" i="2"/>
  <c r="AI41" i="2" s="1"/>
  <c r="E41" i="2"/>
  <c r="AH41" i="2" s="1"/>
  <c r="B41" i="2"/>
  <c r="AJ40" i="2"/>
  <c r="AG40" i="2"/>
  <c r="H40" i="2"/>
  <c r="F40" i="2"/>
  <c r="AI40" i="2" s="1"/>
  <c r="E40" i="2"/>
  <c r="AH40" i="2" s="1"/>
  <c r="B40" i="2"/>
  <c r="AJ39" i="2"/>
  <c r="AG39" i="2"/>
  <c r="H39" i="2"/>
  <c r="F39" i="2"/>
  <c r="AI39" i="2" s="1"/>
  <c r="E39" i="2"/>
  <c r="AH39" i="2" s="1"/>
  <c r="B39" i="2"/>
  <c r="AJ38" i="2"/>
  <c r="AG38" i="2"/>
  <c r="H38" i="2"/>
  <c r="F38" i="2"/>
  <c r="AI38" i="2" s="1"/>
  <c r="E38" i="2"/>
  <c r="AH38" i="2" s="1"/>
  <c r="B38" i="2"/>
  <c r="AJ37" i="2"/>
  <c r="AG37" i="2"/>
  <c r="H37" i="2"/>
  <c r="F37" i="2"/>
  <c r="AI37" i="2" s="1"/>
  <c r="E37" i="2"/>
  <c r="AH37" i="2" s="1"/>
  <c r="B37" i="2"/>
  <c r="AJ36" i="2"/>
  <c r="AG36" i="2"/>
  <c r="H36" i="2"/>
  <c r="F36" i="2"/>
  <c r="AI36" i="2" s="1"/>
  <c r="E36" i="2"/>
  <c r="AH36" i="2" s="1"/>
  <c r="B36" i="2"/>
  <c r="AJ35" i="2"/>
  <c r="AG35" i="2"/>
  <c r="H35" i="2"/>
  <c r="F35" i="2"/>
  <c r="AI35" i="2" s="1"/>
  <c r="E35" i="2"/>
  <c r="AH35" i="2" s="1"/>
  <c r="B35" i="2"/>
  <c r="AJ34" i="2"/>
  <c r="AG34" i="2"/>
  <c r="H34" i="2"/>
  <c r="F34" i="2"/>
  <c r="AI34" i="2" s="1"/>
  <c r="E34" i="2"/>
  <c r="AH34" i="2" s="1"/>
  <c r="B34" i="2"/>
  <c r="AJ33" i="2"/>
  <c r="AG33" i="2"/>
  <c r="H33" i="2"/>
  <c r="F33" i="2"/>
  <c r="AI33" i="2" s="1"/>
  <c r="E33" i="2"/>
  <c r="AH33" i="2" s="1"/>
  <c r="B33" i="2"/>
  <c r="AJ32" i="2"/>
  <c r="AG32" i="2"/>
  <c r="L32" i="2"/>
  <c r="H32" i="2"/>
  <c r="F32" i="2"/>
  <c r="AI32" i="2" s="1"/>
  <c r="E32" i="2"/>
  <c r="AH32" i="2" s="1"/>
  <c r="B32" i="2"/>
  <c r="AJ31" i="2"/>
  <c r="AI31" i="2"/>
  <c r="AG31" i="2"/>
  <c r="L31" i="2"/>
  <c r="H31" i="2"/>
  <c r="F31" i="2"/>
  <c r="E31" i="2"/>
  <c r="AH31" i="2" s="1"/>
  <c r="B31" i="2"/>
  <c r="AJ30" i="2"/>
  <c r="AG30" i="2"/>
  <c r="L30" i="2"/>
  <c r="H30" i="2"/>
  <c r="F30" i="2"/>
  <c r="AI30" i="2" s="1"/>
  <c r="E30" i="2"/>
  <c r="AH30" i="2" s="1"/>
  <c r="B30" i="2"/>
  <c r="AJ29" i="2"/>
  <c r="AG29" i="2"/>
  <c r="S29" i="2"/>
  <c r="L29" i="2"/>
  <c r="H29" i="2"/>
  <c r="F29" i="2"/>
  <c r="AI29" i="2" s="1"/>
  <c r="E29" i="2"/>
  <c r="AH29" i="2" s="1"/>
  <c r="B29" i="2"/>
  <c r="AJ28" i="2"/>
  <c r="AG28" i="2"/>
  <c r="S28" i="2"/>
  <c r="H28" i="2"/>
  <c r="F28" i="2"/>
  <c r="AI28" i="2" s="1"/>
  <c r="E28" i="2"/>
  <c r="AH28" i="2" s="1"/>
  <c r="B28" i="2"/>
  <c r="AJ27" i="2"/>
  <c r="AG27" i="2"/>
  <c r="S27" i="2"/>
  <c r="H27" i="2"/>
  <c r="F27" i="2"/>
  <c r="AI27" i="2" s="1"/>
  <c r="E27" i="2"/>
  <c r="AH27" i="2" s="1"/>
  <c r="B27" i="2"/>
  <c r="AJ26" i="2"/>
  <c r="AG26" i="2"/>
  <c r="S26" i="2"/>
  <c r="H26" i="2"/>
  <c r="F26" i="2"/>
  <c r="AI26" i="2" s="1"/>
  <c r="E26" i="2"/>
  <c r="AH26" i="2" s="1"/>
  <c r="B26" i="2"/>
  <c r="AJ25" i="2"/>
  <c r="AG25" i="2"/>
  <c r="L25" i="2"/>
  <c r="H25" i="2"/>
  <c r="F25" i="2"/>
  <c r="AI25" i="2" s="1"/>
  <c r="E25" i="2"/>
  <c r="AH25" i="2" s="1"/>
  <c r="B25" i="2"/>
  <c r="AJ24" i="2"/>
  <c r="AG24" i="2"/>
  <c r="L24" i="2"/>
  <c r="H24" i="2"/>
  <c r="F24" i="2"/>
  <c r="AI24" i="2" s="1"/>
  <c r="E24" i="2"/>
  <c r="AH24" i="2" s="1"/>
  <c r="B24" i="2"/>
  <c r="AJ23" i="2"/>
  <c r="AG23" i="2"/>
  <c r="L23" i="2"/>
  <c r="H23" i="2"/>
  <c r="F23" i="2"/>
  <c r="AI23" i="2" s="1"/>
  <c r="E23" i="2"/>
  <c r="AH23" i="2" s="1"/>
  <c r="B23" i="2"/>
  <c r="AJ22" i="2"/>
  <c r="AG22" i="2"/>
  <c r="Y22" i="2"/>
  <c r="L22" i="2"/>
  <c r="H22" i="2"/>
  <c r="F22" i="2"/>
  <c r="AI22" i="2" s="1"/>
  <c r="E22" i="2"/>
  <c r="AH22" i="2" s="1"/>
  <c r="B22" i="2"/>
  <c r="Y21" i="2"/>
  <c r="H21" i="2"/>
  <c r="F21" i="2"/>
  <c r="E21" i="2"/>
  <c r="N11" i="2" s="1"/>
  <c r="D21" i="2"/>
  <c r="Y20" i="2"/>
  <c r="H20" i="2"/>
  <c r="F20" i="2"/>
  <c r="E20" i="2"/>
  <c r="N25" i="2" s="1"/>
  <c r="D20" i="2"/>
  <c r="Y19" i="2"/>
  <c r="H19" i="2"/>
  <c r="F19" i="2"/>
  <c r="E19" i="2"/>
  <c r="N32" i="2" s="1"/>
  <c r="D19" i="2"/>
  <c r="L18" i="2"/>
  <c r="H18" i="2"/>
  <c r="F18" i="2"/>
  <c r="E18" i="2"/>
  <c r="N18" i="2" s="1"/>
  <c r="D18" i="2"/>
  <c r="L17" i="2"/>
  <c r="H17" i="2"/>
  <c r="F17" i="2"/>
  <c r="E17" i="2"/>
  <c r="N17" i="2" s="1"/>
  <c r="D17" i="2"/>
  <c r="L16" i="2"/>
  <c r="H16" i="2"/>
  <c r="F16" i="2"/>
  <c r="E16" i="2"/>
  <c r="N31" i="2" s="1"/>
  <c r="D16" i="2"/>
  <c r="S15" i="2"/>
  <c r="L15" i="2"/>
  <c r="H15" i="2"/>
  <c r="F15" i="2"/>
  <c r="E15" i="2"/>
  <c r="N24" i="2" s="1"/>
  <c r="D15" i="2"/>
  <c r="S14" i="2"/>
  <c r="H14" i="2"/>
  <c r="F14" i="2"/>
  <c r="E14" i="2"/>
  <c r="N10" i="2" s="1"/>
  <c r="D14" i="2"/>
  <c r="S13" i="2"/>
  <c r="H13" i="2"/>
  <c r="F13" i="2"/>
  <c r="E13" i="2"/>
  <c r="N9" i="2" s="1"/>
  <c r="D13" i="2"/>
  <c r="S12" i="2"/>
  <c r="H12" i="2"/>
  <c r="F12" i="2"/>
  <c r="E12" i="2"/>
  <c r="N23" i="2" s="1"/>
  <c r="D12" i="2"/>
  <c r="L11" i="2"/>
  <c r="H11" i="2"/>
  <c r="F11" i="2"/>
  <c r="E11" i="2"/>
  <c r="N30" i="2" s="1"/>
  <c r="D11" i="2"/>
  <c r="L10" i="2"/>
  <c r="H10" i="2"/>
  <c r="F10" i="2"/>
  <c r="E10" i="2"/>
  <c r="N16" i="2" s="1"/>
  <c r="D10" i="2"/>
  <c r="L9" i="2"/>
  <c r="H9" i="2"/>
  <c r="F9" i="2"/>
  <c r="E9" i="2"/>
  <c r="N15" i="2" s="1"/>
  <c r="U13" i="2" s="1"/>
  <c r="AA22" i="2" s="1"/>
  <c r="D9" i="2"/>
  <c r="L8" i="2"/>
  <c r="H8" i="2"/>
  <c r="F8" i="2"/>
  <c r="E8" i="2"/>
  <c r="N29" i="2" s="1"/>
  <c r="U27" i="2" s="1"/>
  <c r="AA21" i="2" s="1"/>
  <c r="D8" i="2"/>
  <c r="H7" i="2"/>
  <c r="F7" i="2"/>
  <c r="E7" i="2"/>
  <c r="N22" i="2" s="1"/>
  <c r="U26" i="2" s="1"/>
  <c r="D7" i="2"/>
  <c r="F6" i="2"/>
  <c r="E6" i="2"/>
  <c r="N8" i="2" s="1"/>
  <c r="U12" i="2" s="1"/>
  <c r="D6" i="2"/>
  <c r="J2" i="2"/>
  <c r="J2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U13" i="4" l="1"/>
  <c r="U13" i="3"/>
  <c r="U29" i="2"/>
  <c r="AA20" i="2" s="1"/>
  <c r="U15" i="4"/>
  <c r="U102" i="4" s="1"/>
  <c r="AA22" i="4"/>
  <c r="AA21" i="3"/>
  <c r="U28" i="4"/>
  <c r="U15" i="3"/>
  <c r="AA22" i="3" s="1"/>
  <c r="U29" i="3"/>
  <c r="U103" i="3" s="1"/>
  <c r="U27" i="4"/>
  <c r="AA19" i="3"/>
  <c r="U28" i="3"/>
  <c r="AA20" i="3" s="1"/>
  <c r="U29" i="4"/>
  <c r="AA21" i="4" s="1"/>
  <c r="U28" i="2"/>
  <c r="U105" i="2" s="1"/>
  <c r="U14" i="2"/>
  <c r="U15" i="2"/>
  <c r="AA19" i="2" s="1"/>
  <c r="U14" i="4"/>
  <c r="AA19" i="4" s="1"/>
  <c r="U102" i="3"/>
  <c r="N102" i="4"/>
  <c r="N98" i="4"/>
  <c r="N100" i="4" s="1"/>
  <c r="N104" i="4"/>
  <c r="U104" i="4"/>
  <c r="U105" i="4"/>
  <c r="U103" i="4"/>
  <c r="N105" i="4"/>
  <c r="N101" i="4"/>
  <c r="N103" i="4"/>
  <c r="N99" i="4"/>
  <c r="N104" i="3"/>
  <c r="U104" i="3"/>
  <c r="U105" i="3"/>
  <c r="N105" i="3"/>
  <c r="N101" i="3"/>
  <c r="N103" i="3"/>
  <c r="N99" i="3"/>
  <c r="N102" i="3"/>
  <c r="N98" i="3"/>
  <c r="N100" i="3" s="1"/>
  <c r="U104" i="2"/>
  <c r="U102" i="2"/>
  <c r="N103" i="2"/>
  <c r="N99" i="2"/>
  <c r="U103" i="2"/>
  <c r="N104" i="2"/>
  <c r="N100" i="2"/>
  <c r="N102" i="2"/>
  <c r="N98" i="2"/>
  <c r="N105" i="2"/>
  <c r="N101" i="2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U2" i="1"/>
  <c r="B105" i="1" l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B16" i="1" l="1"/>
  <c r="M31" i="1" s="1"/>
  <c r="B16" i="3"/>
  <c r="M31" i="3" s="1"/>
  <c r="B16" i="2"/>
  <c r="M31" i="2" s="1"/>
  <c r="M101" i="2" s="1"/>
  <c r="B16" i="4"/>
  <c r="M31" i="4" s="1"/>
  <c r="B13" i="1"/>
  <c r="M9" i="1" s="1"/>
  <c r="B13" i="4"/>
  <c r="M9" i="4" s="1"/>
  <c r="B13" i="2"/>
  <c r="M9" i="2" s="1"/>
  <c r="M98" i="2" s="1"/>
  <c r="B13" i="3"/>
  <c r="M9" i="3" s="1"/>
  <c r="B8" i="1"/>
  <c r="M29" i="1" s="1"/>
  <c r="B8" i="4"/>
  <c r="M29" i="4" s="1"/>
  <c r="B8" i="3"/>
  <c r="M29" i="3" s="1"/>
  <c r="T27" i="3" s="1"/>
  <c r="T105" i="3" s="1"/>
  <c r="B8" i="2"/>
  <c r="M29" i="2" s="1"/>
  <c r="B20" i="1"/>
  <c r="M25" i="1" s="1"/>
  <c r="B20" i="3"/>
  <c r="M25" i="3" s="1"/>
  <c r="B20" i="2"/>
  <c r="M25" i="2" s="1"/>
  <c r="B20" i="4"/>
  <c r="M25" i="4" s="1"/>
  <c r="B9" i="1"/>
  <c r="M15" i="1" s="1"/>
  <c r="B9" i="3"/>
  <c r="M15" i="3" s="1"/>
  <c r="B9" i="4"/>
  <c r="M15" i="4" s="1"/>
  <c r="B9" i="2"/>
  <c r="M15" i="2" s="1"/>
  <c r="B21" i="1"/>
  <c r="M11" i="1" s="1"/>
  <c r="B21" i="4"/>
  <c r="M11" i="4" s="1"/>
  <c r="M102" i="4" s="1"/>
  <c r="B21" i="3"/>
  <c r="M11" i="3" s="1"/>
  <c r="M102" i="3" s="1"/>
  <c r="B21" i="2"/>
  <c r="M11" i="2" s="1"/>
  <c r="B6" i="1"/>
  <c r="M8" i="1" s="1"/>
  <c r="B6" i="4"/>
  <c r="M8" i="4" s="1"/>
  <c r="T12" i="4" s="1"/>
  <c r="B6" i="3"/>
  <c r="M8" i="3" s="1"/>
  <c r="T12" i="3" s="1"/>
  <c r="B6" i="2"/>
  <c r="M8" i="2" s="1"/>
  <c r="B10" i="1"/>
  <c r="M16" i="1" s="1"/>
  <c r="B10" i="4"/>
  <c r="M16" i="4" s="1"/>
  <c r="B10" i="3"/>
  <c r="M16" i="3" s="1"/>
  <c r="T14" i="3" s="1"/>
  <c r="T104" i="3" s="1"/>
  <c r="B10" i="2"/>
  <c r="M16" i="2" s="1"/>
  <c r="B14" i="1"/>
  <c r="M10" i="1" s="1"/>
  <c r="B14" i="4"/>
  <c r="M10" i="4" s="1"/>
  <c r="B14" i="2"/>
  <c r="M10" i="2" s="1"/>
  <c r="T15" i="2" s="1"/>
  <c r="B14" i="3"/>
  <c r="M10" i="3" s="1"/>
  <c r="B18" i="1"/>
  <c r="M18" i="1" s="1"/>
  <c r="B18" i="3"/>
  <c r="M18" i="3" s="1"/>
  <c r="B18" i="2"/>
  <c r="M18" i="2" s="1"/>
  <c r="B18" i="4"/>
  <c r="M18" i="4" s="1"/>
  <c r="M103" i="4" s="1"/>
  <c r="B12" i="1"/>
  <c r="M23" i="1" s="1"/>
  <c r="B12" i="4"/>
  <c r="M23" i="4" s="1"/>
  <c r="B12" i="2"/>
  <c r="M23" i="2" s="1"/>
  <c r="T29" i="2" s="1"/>
  <c r="B12" i="3"/>
  <c r="M23" i="3" s="1"/>
  <c r="B17" i="1"/>
  <c r="M17" i="1" s="1"/>
  <c r="B17" i="4"/>
  <c r="M17" i="4" s="1"/>
  <c r="M99" i="4" s="1"/>
  <c r="B17" i="3"/>
  <c r="M17" i="3" s="1"/>
  <c r="M99" i="3" s="1"/>
  <c r="B17" i="2"/>
  <c r="M17" i="2" s="1"/>
  <c r="M103" i="2" s="1"/>
  <c r="B7" i="1"/>
  <c r="M22" i="1" s="1"/>
  <c r="B7" i="4"/>
  <c r="M22" i="4" s="1"/>
  <c r="B7" i="3"/>
  <c r="M22" i="3" s="1"/>
  <c r="T26" i="3" s="1"/>
  <c r="B7" i="2"/>
  <c r="M22" i="2" s="1"/>
  <c r="B11" i="1"/>
  <c r="M30" i="1" s="1"/>
  <c r="B11" i="3"/>
  <c r="M30" i="3" s="1"/>
  <c r="B11" i="4"/>
  <c r="M30" i="4" s="1"/>
  <c r="B11" i="2"/>
  <c r="M30" i="2" s="1"/>
  <c r="B15" i="1"/>
  <c r="M24" i="1" s="1"/>
  <c r="B15" i="4"/>
  <c r="M24" i="4" s="1"/>
  <c r="M100" i="4" s="1"/>
  <c r="B15" i="2"/>
  <c r="M24" i="2" s="1"/>
  <c r="M104" i="2" s="1"/>
  <c r="B15" i="3"/>
  <c r="M24" i="3" s="1"/>
  <c r="M100" i="3" s="1"/>
  <c r="B19" i="1"/>
  <c r="M32" i="1" s="1"/>
  <c r="B19" i="4"/>
  <c r="M32" i="4" s="1"/>
  <c r="M101" i="4" s="1"/>
  <c r="B19" i="3"/>
  <c r="M32" i="3" s="1"/>
  <c r="M101" i="3" s="1"/>
  <c r="B19" i="2"/>
  <c r="M32" i="2" s="1"/>
  <c r="F5" i="5"/>
  <c r="F6" i="5" s="1"/>
  <c r="F7" i="5" s="1"/>
  <c r="F8" i="5" s="1"/>
  <c r="G5" i="5" s="1"/>
  <c r="C106" i="1"/>
  <c r="AI105" i="1"/>
  <c r="AH105" i="1"/>
  <c r="AG105" i="1"/>
  <c r="H105" i="1"/>
  <c r="AI104" i="1"/>
  <c r="AH104" i="1"/>
  <c r="AG104" i="1"/>
  <c r="H104" i="1"/>
  <c r="AI103" i="1"/>
  <c r="AH103" i="1"/>
  <c r="AG103" i="1"/>
  <c r="H103" i="1"/>
  <c r="AI102" i="1"/>
  <c r="AH102" i="1"/>
  <c r="AG102" i="1"/>
  <c r="H102" i="1"/>
  <c r="AI101" i="1"/>
  <c r="AH101" i="1"/>
  <c r="AG101" i="1"/>
  <c r="H101" i="1"/>
  <c r="AI100" i="1"/>
  <c r="AH100" i="1"/>
  <c r="AG100" i="1"/>
  <c r="H100" i="1"/>
  <c r="AI99" i="1"/>
  <c r="AH99" i="1"/>
  <c r="AG99" i="1"/>
  <c r="H99" i="1"/>
  <c r="AI98" i="1"/>
  <c r="AH98" i="1"/>
  <c r="AG98" i="1"/>
  <c r="H98" i="1"/>
  <c r="AI97" i="1"/>
  <c r="AH97" i="1"/>
  <c r="AG97" i="1"/>
  <c r="H97" i="1"/>
  <c r="AI96" i="1"/>
  <c r="AH96" i="1"/>
  <c r="AG96" i="1"/>
  <c r="H96" i="1"/>
  <c r="AI95" i="1"/>
  <c r="AH95" i="1"/>
  <c r="AG95" i="1"/>
  <c r="H95" i="1"/>
  <c r="AI94" i="1"/>
  <c r="AH94" i="1"/>
  <c r="AG94" i="1"/>
  <c r="H94" i="1"/>
  <c r="AI93" i="1"/>
  <c r="AH93" i="1"/>
  <c r="AG93" i="1"/>
  <c r="H93" i="1"/>
  <c r="AI92" i="1"/>
  <c r="AH92" i="1"/>
  <c r="AG92" i="1"/>
  <c r="H92" i="1"/>
  <c r="AI91" i="1"/>
  <c r="AH91" i="1"/>
  <c r="AG91" i="1"/>
  <c r="H91" i="1"/>
  <c r="AI90" i="1"/>
  <c r="AH90" i="1"/>
  <c r="AG90" i="1"/>
  <c r="H90" i="1"/>
  <c r="AI89" i="1"/>
  <c r="AH89" i="1"/>
  <c r="AG89" i="1"/>
  <c r="H89" i="1"/>
  <c r="AI88" i="1"/>
  <c r="AH88" i="1"/>
  <c r="AG88" i="1"/>
  <c r="H88" i="1"/>
  <c r="AI87" i="1"/>
  <c r="AH87" i="1"/>
  <c r="AG87" i="1"/>
  <c r="H87" i="1"/>
  <c r="AI86" i="1"/>
  <c r="AH86" i="1"/>
  <c r="AG86" i="1"/>
  <c r="H86" i="1"/>
  <c r="AI85" i="1"/>
  <c r="AH85" i="1"/>
  <c r="AG85" i="1"/>
  <c r="H85" i="1"/>
  <c r="AI84" i="1"/>
  <c r="AH84" i="1"/>
  <c r="AG84" i="1"/>
  <c r="H84" i="1"/>
  <c r="AI83" i="1"/>
  <c r="AH83" i="1"/>
  <c r="AG83" i="1"/>
  <c r="H83" i="1"/>
  <c r="AI82" i="1"/>
  <c r="AH82" i="1"/>
  <c r="AG82" i="1"/>
  <c r="H82" i="1"/>
  <c r="AI81" i="1"/>
  <c r="AH81" i="1"/>
  <c r="AG81" i="1"/>
  <c r="H81" i="1"/>
  <c r="AI80" i="1"/>
  <c r="AH80" i="1"/>
  <c r="AG80" i="1"/>
  <c r="H80" i="1"/>
  <c r="AI79" i="1"/>
  <c r="AH79" i="1"/>
  <c r="AG79" i="1"/>
  <c r="H79" i="1"/>
  <c r="AI78" i="1"/>
  <c r="AH78" i="1"/>
  <c r="AG78" i="1"/>
  <c r="H78" i="1"/>
  <c r="AI77" i="1"/>
  <c r="AH77" i="1"/>
  <c r="AG77" i="1"/>
  <c r="H77" i="1"/>
  <c r="AI76" i="1"/>
  <c r="AH76" i="1"/>
  <c r="AG76" i="1"/>
  <c r="H76" i="1"/>
  <c r="AI75" i="1"/>
  <c r="AH75" i="1"/>
  <c r="AG75" i="1"/>
  <c r="H75" i="1"/>
  <c r="AI74" i="1"/>
  <c r="AH74" i="1"/>
  <c r="AG74" i="1"/>
  <c r="H74" i="1"/>
  <c r="AI73" i="1"/>
  <c r="AH73" i="1"/>
  <c r="AG73" i="1"/>
  <c r="H73" i="1"/>
  <c r="AI72" i="1"/>
  <c r="AH72" i="1"/>
  <c r="AG72" i="1"/>
  <c r="H72" i="1"/>
  <c r="AI71" i="1"/>
  <c r="AH71" i="1"/>
  <c r="AG71" i="1"/>
  <c r="H71" i="1"/>
  <c r="AI70" i="1"/>
  <c r="AH70" i="1"/>
  <c r="AG70" i="1"/>
  <c r="H70" i="1"/>
  <c r="AI69" i="1"/>
  <c r="AH69" i="1"/>
  <c r="AG69" i="1"/>
  <c r="H69" i="1"/>
  <c r="AI68" i="1"/>
  <c r="AH68" i="1"/>
  <c r="AG68" i="1"/>
  <c r="H68" i="1"/>
  <c r="AI67" i="1"/>
  <c r="AH67" i="1"/>
  <c r="AG67" i="1"/>
  <c r="H67" i="1"/>
  <c r="AI66" i="1"/>
  <c r="AH66" i="1"/>
  <c r="AG66" i="1"/>
  <c r="H66" i="1"/>
  <c r="AI65" i="1"/>
  <c r="AH65" i="1"/>
  <c r="AG65" i="1"/>
  <c r="H65" i="1"/>
  <c r="AI64" i="1"/>
  <c r="AH64" i="1"/>
  <c r="AG64" i="1"/>
  <c r="H64" i="1"/>
  <c r="AI63" i="1"/>
  <c r="AH63" i="1"/>
  <c r="AG63" i="1"/>
  <c r="H63" i="1"/>
  <c r="AI62" i="1"/>
  <c r="AH62" i="1"/>
  <c r="AG62" i="1"/>
  <c r="H62" i="1"/>
  <c r="AI61" i="1"/>
  <c r="AH61" i="1"/>
  <c r="AG61" i="1"/>
  <c r="H61" i="1"/>
  <c r="AI60" i="1"/>
  <c r="AH60" i="1"/>
  <c r="AG60" i="1"/>
  <c r="H60" i="1"/>
  <c r="AI59" i="1"/>
  <c r="AH59" i="1"/>
  <c r="AG59" i="1"/>
  <c r="H59" i="1"/>
  <c r="AI58" i="1"/>
  <c r="AH58" i="1"/>
  <c r="AG58" i="1"/>
  <c r="H58" i="1"/>
  <c r="AI57" i="1"/>
  <c r="AH57" i="1"/>
  <c r="AG57" i="1"/>
  <c r="H57" i="1"/>
  <c r="AI56" i="1"/>
  <c r="AH56" i="1"/>
  <c r="AG56" i="1"/>
  <c r="H56" i="1"/>
  <c r="AI55" i="1"/>
  <c r="AH55" i="1"/>
  <c r="AG55" i="1"/>
  <c r="H55" i="1"/>
  <c r="AI54" i="1"/>
  <c r="AH54" i="1"/>
  <c r="AG54" i="1"/>
  <c r="H54" i="1"/>
  <c r="AI53" i="1"/>
  <c r="AH53" i="1"/>
  <c r="AG53" i="1"/>
  <c r="H53" i="1"/>
  <c r="AI52" i="1"/>
  <c r="AH52" i="1"/>
  <c r="AG52" i="1"/>
  <c r="H52" i="1"/>
  <c r="AI51" i="1"/>
  <c r="AH51" i="1"/>
  <c r="AG51" i="1"/>
  <c r="H51" i="1"/>
  <c r="AI50" i="1"/>
  <c r="AH50" i="1"/>
  <c r="AG50" i="1"/>
  <c r="H50" i="1"/>
  <c r="AI49" i="1"/>
  <c r="AH49" i="1"/>
  <c r="AG49" i="1"/>
  <c r="H49" i="1"/>
  <c r="AI48" i="1"/>
  <c r="AH48" i="1"/>
  <c r="AG48" i="1"/>
  <c r="H48" i="1"/>
  <c r="AI47" i="1"/>
  <c r="AH47" i="1"/>
  <c r="AG47" i="1"/>
  <c r="H47" i="1"/>
  <c r="AI46" i="1"/>
  <c r="AH46" i="1"/>
  <c r="AG46" i="1"/>
  <c r="H46" i="1"/>
  <c r="AI45" i="1"/>
  <c r="AH45" i="1"/>
  <c r="AG45" i="1"/>
  <c r="H45" i="1"/>
  <c r="AI44" i="1"/>
  <c r="AH44" i="1"/>
  <c r="AG44" i="1"/>
  <c r="H44" i="1"/>
  <c r="AI43" i="1"/>
  <c r="AH43" i="1"/>
  <c r="AG43" i="1"/>
  <c r="H43" i="1"/>
  <c r="AI42" i="1"/>
  <c r="AH42" i="1"/>
  <c r="AG42" i="1"/>
  <c r="H42" i="1"/>
  <c r="AI41" i="1"/>
  <c r="AH41" i="1"/>
  <c r="AG41" i="1"/>
  <c r="H41" i="1"/>
  <c r="AI40" i="1"/>
  <c r="AH40" i="1"/>
  <c r="AG40" i="1"/>
  <c r="H40" i="1"/>
  <c r="AI39" i="1"/>
  <c r="AH39" i="1"/>
  <c r="AG39" i="1"/>
  <c r="H39" i="1"/>
  <c r="AI38" i="1"/>
  <c r="AH38" i="1"/>
  <c r="AG38" i="1"/>
  <c r="H38" i="1"/>
  <c r="AI37" i="1"/>
  <c r="AH37" i="1"/>
  <c r="AG37" i="1"/>
  <c r="H37" i="1"/>
  <c r="AI36" i="1"/>
  <c r="AH36" i="1"/>
  <c r="AG36" i="1"/>
  <c r="H36" i="1"/>
  <c r="AI35" i="1"/>
  <c r="AH35" i="1"/>
  <c r="AG35" i="1"/>
  <c r="H35" i="1"/>
  <c r="AI34" i="1"/>
  <c r="AH34" i="1"/>
  <c r="AG34" i="1"/>
  <c r="H34" i="1"/>
  <c r="AI33" i="1"/>
  <c r="AH33" i="1"/>
  <c r="AG33" i="1"/>
  <c r="H33" i="1"/>
  <c r="AI32" i="1"/>
  <c r="AH32" i="1"/>
  <c r="AG32" i="1"/>
  <c r="N32" i="1"/>
  <c r="L32" i="1"/>
  <c r="H32" i="1"/>
  <c r="AI31" i="1"/>
  <c r="AH31" i="1"/>
  <c r="AG31" i="1"/>
  <c r="N31" i="1"/>
  <c r="L31" i="1"/>
  <c r="H31" i="1"/>
  <c r="AI30" i="1"/>
  <c r="AH30" i="1"/>
  <c r="AG30" i="1"/>
  <c r="N30" i="1"/>
  <c r="U28" i="1" s="1"/>
  <c r="T28" i="1"/>
  <c r="L30" i="1"/>
  <c r="H30" i="1"/>
  <c r="AI29" i="1"/>
  <c r="AH29" i="1"/>
  <c r="AG29" i="1"/>
  <c r="S29" i="1"/>
  <c r="N29" i="1"/>
  <c r="U27" i="1" s="1"/>
  <c r="T27" i="1"/>
  <c r="L29" i="1"/>
  <c r="H29" i="1"/>
  <c r="AI28" i="1"/>
  <c r="AH28" i="1"/>
  <c r="AG28" i="1"/>
  <c r="S28" i="1"/>
  <c r="H28" i="1"/>
  <c r="AI27" i="1"/>
  <c r="AH27" i="1"/>
  <c r="AG27" i="1"/>
  <c r="S27" i="1"/>
  <c r="H27" i="1"/>
  <c r="AI26" i="1"/>
  <c r="AH26" i="1"/>
  <c r="AG26" i="1"/>
  <c r="S26" i="1"/>
  <c r="H26" i="1"/>
  <c r="AI25" i="1"/>
  <c r="AH25" i="1"/>
  <c r="AG25" i="1"/>
  <c r="N25" i="1"/>
  <c r="L25" i="1"/>
  <c r="H25" i="1"/>
  <c r="AI24" i="1"/>
  <c r="AH24" i="1"/>
  <c r="AG24" i="1"/>
  <c r="N24" i="1"/>
  <c r="L24" i="1"/>
  <c r="H24" i="1"/>
  <c r="AI23" i="1"/>
  <c r="AH23" i="1"/>
  <c r="AG23" i="1"/>
  <c r="N23" i="1"/>
  <c r="T29" i="1"/>
  <c r="L23" i="1"/>
  <c r="H23" i="1"/>
  <c r="AI22" i="1"/>
  <c r="AH22" i="1"/>
  <c r="AG22" i="1"/>
  <c r="Y22" i="1"/>
  <c r="N22" i="1"/>
  <c r="U26" i="1" s="1"/>
  <c r="T26" i="1"/>
  <c r="L22" i="1"/>
  <c r="H22" i="1"/>
  <c r="Y21" i="1"/>
  <c r="H21" i="1"/>
  <c r="Y20" i="1"/>
  <c r="H20" i="1"/>
  <c r="Y19" i="1"/>
  <c r="H19" i="1"/>
  <c r="N18" i="1"/>
  <c r="L18" i="1"/>
  <c r="H18" i="1"/>
  <c r="N17" i="1"/>
  <c r="L17" i="1"/>
  <c r="H17" i="1"/>
  <c r="N16" i="1"/>
  <c r="U14" i="1" s="1"/>
  <c r="T14" i="1"/>
  <c r="L16" i="1"/>
  <c r="H16" i="1"/>
  <c r="S15" i="1"/>
  <c r="N15" i="1"/>
  <c r="T13" i="1"/>
  <c r="L15" i="1"/>
  <c r="H15" i="1"/>
  <c r="S14" i="1"/>
  <c r="H14" i="1"/>
  <c r="S13" i="1"/>
  <c r="H13" i="1"/>
  <c r="S12" i="1"/>
  <c r="H12" i="1"/>
  <c r="N11" i="1"/>
  <c r="L11" i="1"/>
  <c r="H11" i="1"/>
  <c r="N10" i="1"/>
  <c r="L10" i="1"/>
  <c r="H10" i="1"/>
  <c r="N9" i="1"/>
  <c r="U15" i="1" s="1"/>
  <c r="T15" i="1"/>
  <c r="L9" i="1"/>
  <c r="H9" i="1"/>
  <c r="N8" i="1"/>
  <c r="T12" i="1"/>
  <c r="L8" i="1"/>
  <c r="H8" i="1"/>
  <c r="H7" i="1"/>
  <c r="O100" i="3" l="1"/>
  <c r="O103" i="4"/>
  <c r="O100" i="4"/>
  <c r="T14" i="4"/>
  <c r="T13" i="2"/>
  <c r="Z22" i="2" s="1"/>
  <c r="U12" i="1"/>
  <c r="T28" i="2"/>
  <c r="T105" i="2" s="1"/>
  <c r="V105" i="2" s="1"/>
  <c r="M105" i="2"/>
  <c r="O105" i="2" s="1"/>
  <c r="O103" i="2"/>
  <c r="T14" i="2"/>
  <c r="T102" i="2" s="1"/>
  <c r="V102" i="2" s="1"/>
  <c r="M99" i="2"/>
  <c r="O99" i="2" s="1"/>
  <c r="T12" i="2"/>
  <c r="M102" i="2"/>
  <c r="O102" i="2" s="1"/>
  <c r="U104" i="1"/>
  <c r="U13" i="1"/>
  <c r="AA22" i="1" s="1"/>
  <c r="O101" i="3"/>
  <c r="O104" i="2"/>
  <c r="J104" i="2" s="1"/>
  <c r="T28" i="4"/>
  <c r="T103" i="4" s="1"/>
  <c r="V103" i="4" s="1"/>
  <c r="M105" i="4"/>
  <c r="O105" i="4" s="1"/>
  <c r="Z21" i="3"/>
  <c r="AG9" i="3" s="1"/>
  <c r="O99" i="3"/>
  <c r="V104" i="3"/>
  <c r="T102" i="3"/>
  <c r="V102" i="3" s="1"/>
  <c r="O102" i="3"/>
  <c r="T13" i="4"/>
  <c r="V105" i="3"/>
  <c r="O98" i="2"/>
  <c r="O101" i="2"/>
  <c r="T26" i="2"/>
  <c r="M100" i="2"/>
  <c r="O100" i="2" s="1"/>
  <c r="T29" i="3"/>
  <c r="T103" i="3" s="1"/>
  <c r="V103" i="3" s="1"/>
  <c r="Q103" i="3" s="1"/>
  <c r="M104" i="3"/>
  <c r="O104" i="3" s="1"/>
  <c r="T27" i="2"/>
  <c r="Z21" i="2" s="1"/>
  <c r="AG9" i="2" s="1"/>
  <c r="O101" i="4"/>
  <c r="T28" i="3"/>
  <c r="Z20" i="3" s="1"/>
  <c r="AG7" i="3" s="1"/>
  <c r="M105" i="3"/>
  <c r="O105" i="3" s="1"/>
  <c r="T26" i="4"/>
  <c r="Z20" i="4" s="1"/>
  <c r="AG8" i="4" s="1"/>
  <c r="O99" i="4"/>
  <c r="T29" i="4"/>
  <c r="Z21" i="4" s="1"/>
  <c r="AG6" i="4" s="1"/>
  <c r="M104" i="4"/>
  <c r="O104" i="4" s="1"/>
  <c r="Z19" i="4"/>
  <c r="AG7" i="4" s="1"/>
  <c r="O102" i="4"/>
  <c r="J102" i="4" s="1"/>
  <c r="T13" i="3"/>
  <c r="Z19" i="3" s="1"/>
  <c r="M103" i="3"/>
  <c r="O103" i="3" s="1"/>
  <c r="T27" i="4"/>
  <c r="T105" i="4" s="1"/>
  <c r="V105" i="4" s="1"/>
  <c r="T15" i="4"/>
  <c r="T102" i="4" s="1"/>
  <c r="V102" i="4" s="1"/>
  <c r="Q102" i="4" s="1"/>
  <c r="M98" i="4"/>
  <c r="O98" i="4" s="1"/>
  <c r="T15" i="3"/>
  <c r="M98" i="3"/>
  <c r="O98" i="3" s="1"/>
  <c r="U29" i="1"/>
  <c r="U105" i="1" s="1"/>
  <c r="G6" i="5"/>
  <c r="N6" i="2"/>
  <c r="N6" i="1"/>
  <c r="Z21" i="1"/>
  <c r="T104" i="1"/>
  <c r="V104" i="1" s="1"/>
  <c r="U103" i="1"/>
  <c r="N104" i="1"/>
  <c r="AA21" i="1"/>
  <c r="AA19" i="1"/>
  <c r="T105" i="1"/>
  <c r="V105" i="1" s="1"/>
  <c r="N105" i="1"/>
  <c r="N103" i="1"/>
  <c r="M101" i="1"/>
  <c r="O101" i="1" s="1"/>
  <c r="M105" i="1"/>
  <c r="O105" i="1" s="1"/>
  <c r="N13" i="1"/>
  <c r="N20" i="1"/>
  <c r="N27" i="1"/>
  <c r="N102" i="1"/>
  <c r="N98" i="1"/>
  <c r="N100" i="1" s="1"/>
  <c r="M102" i="1"/>
  <c r="O102" i="1" s="1"/>
  <c r="M98" i="1"/>
  <c r="O98" i="1" s="1"/>
  <c r="AA20" i="1"/>
  <c r="Z22" i="1"/>
  <c r="AG6" i="1" s="1"/>
  <c r="Z20" i="1"/>
  <c r="AG8" i="1" s="1"/>
  <c r="M104" i="1"/>
  <c r="O104" i="1" s="1"/>
  <c r="Z19" i="1"/>
  <c r="AG9" i="1" s="1"/>
  <c r="N101" i="1"/>
  <c r="T102" i="1"/>
  <c r="V102" i="1" s="1"/>
  <c r="M99" i="1"/>
  <c r="O99" i="1" s="1"/>
  <c r="U102" i="1"/>
  <c r="M103" i="1"/>
  <c r="O103" i="1" s="1"/>
  <c r="T103" i="1"/>
  <c r="V103" i="1" s="1"/>
  <c r="N99" i="1"/>
  <c r="M100" i="1"/>
  <c r="O100" i="1" s="1"/>
  <c r="J101" i="2" l="1"/>
  <c r="J102" i="3"/>
  <c r="J99" i="4"/>
  <c r="Q104" i="3"/>
  <c r="J99" i="3"/>
  <c r="AG8" i="3"/>
  <c r="AH7" i="3"/>
  <c r="AI7" i="3" s="1"/>
  <c r="AJ7" i="3"/>
  <c r="AH9" i="2"/>
  <c r="AI9" i="2" s="1"/>
  <c r="AJ9" i="2"/>
  <c r="AH7" i="4"/>
  <c r="AI7" i="4" s="1"/>
  <c r="AJ7" i="4"/>
  <c r="AH8" i="4"/>
  <c r="AI8" i="4" s="1"/>
  <c r="AJ8" i="4"/>
  <c r="J101" i="4"/>
  <c r="J100" i="2"/>
  <c r="J98" i="2"/>
  <c r="Q102" i="3"/>
  <c r="AJ9" i="3"/>
  <c r="AH9" i="3"/>
  <c r="AI9" i="3" s="1"/>
  <c r="J102" i="2"/>
  <c r="J103" i="2"/>
  <c r="J100" i="4"/>
  <c r="Q103" i="4"/>
  <c r="AG10" i="4" s="1"/>
  <c r="AG7" i="1"/>
  <c r="AH7" i="1" s="1"/>
  <c r="AI7" i="1" s="1"/>
  <c r="J103" i="4"/>
  <c r="J103" i="3"/>
  <c r="AG18" i="3" s="1"/>
  <c r="J104" i="4"/>
  <c r="J105" i="3"/>
  <c r="Z20" i="2"/>
  <c r="AG7" i="2" s="1"/>
  <c r="T103" i="2"/>
  <c r="V103" i="2" s="1"/>
  <c r="Q103" i="2" s="1"/>
  <c r="Q105" i="3"/>
  <c r="AG13" i="3" s="1"/>
  <c r="J101" i="3"/>
  <c r="Z19" i="2"/>
  <c r="T104" i="2"/>
  <c r="V104" i="2" s="1"/>
  <c r="Q104" i="2" s="1"/>
  <c r="J105" i="2"/>
  <c r="J98" i="3"/>
  <c r="J98" i="4"/>
  <c r="Z22" i="3"/>
  <c r="AG6" i="3" s="1"/>
  <c r="AJ6" i="4"/>
  <c r="AH6" i="4"/>
  <c r="AI6" i="4" s="1"/>
  <c r="J104" i="3"/>
  <c r="J100" i="3"/>
  <c r="Z22" i="4"/>
  <c r="AG9" i="4" s="1"/>
  <c r="T104" i="4"/>
  <c r="V104" i="4" s="1"/>
  <c r="Q104" i="4" s="1"/>
  <c r="AG12" i="3"/>
  <c r="J105" i="4"/>
  <c r="J99" i="2"/>
  <c r="G7" i="5"/>
  <c r="N13" i="2"/>
  <c r="AJ8" i="1"/>
  <c r="AH8" i="1"/>
  <c r="AI8" i="1" s="1"/>
  <c r="AH9" i="1"/>
  <c r="AI9" i="1" s="1"/>
  <c r="AJ9" i="1"/>
  <c r="AH6" i="1"/>
  <c r="AI6" i="1" s="1"/>
  <c r="AJ6" i="1"/>
  <c r="Q105" i="1"/>
  <c r="Q103" i="1"/>
  <c r="J104" i="1"/>
  <c r="J105" i="1"/>
  <c r="Q104" i="1"/>
  <c r="J103" i="1"/>
  <c r="J100" i="1"/>
  <c r="J99" i="1"/>
  <c r="J102" i="1"/>
  <c r="Q102" i="1"/>
  <c r="J98" i="1"/>
  <c r="J101" i="1"/>
  <c r="AG21" i="4" l="1"/>
  <c r="AG20" i="4"/>
  <c r="AG21" i="3"/>
  <c r="AJ21" i="3" s="1"/>
  <c r="AG11" i="4"/>
  <c r="AJ7" i="1"/>
  <c r="AG19" i="4"/>
  <c r="AH19" i="4" s="1"/>
  <c r="AI19" i="4" s="1"/>
  <c r="AJ19" i="4"/>
  <c r="AH13" i="3"/>
  <c r="AI13" i="3" s="1"/>
  <c r="AJ13" i="3"/>
  <c r="AH20" i="4"/>
  <c r="AI20" i="4" s="1"/>
  <c r="AJ20" i="4"/>
  <c r="AJ10" i="4"/>
  <c r="AH10" i="4"/>
  <c r="AI10" i="4" s="1"/>
  <c r="AH6" i="3"/>
  <c r="AI6" i="3" s="1"/>
  <c r="AJ6" i="3"/>
  <c r="AH18" i="3"/>
  <c r="AI18" i="3" s="1"/>
  <c r="AJ18" i="3"/>
  <c r="AJ12" i="3"/>
  <c r="AH12" i="3"/>
  <c r="AI12" i="3" s="1"/>
  <c r="AG13" i="2"/>
  <c r="AG19" i="3"/>
  <c r="AH21" i="4"/>
  <c r="AI21" i="4" s="1"/>
  <c r="AJ21" i="4"/>
  <c r="Q102" i="2"/>
  <c r="AH9" i="4"/>
  <c r="AI9" i="4" s="1"/>
  <c r="AJ9" i="4"/>
  <c r="Q105" i="2"/>
  <c r="AG12" i="2" s="1"/>
  <c r="AG17" i="4"/>
  <c r="AG14" i="4"/>
  <c r="AG16" i="4"/>
  <c r="AG15" i="4"/>
  <c r="AG6" i="2"/>
  <c r="AG8" i="2"/>
  <c r="AH7" i="2"/>
  <c r="AI7" i="2" s="1"/>
  <c r="AJ7" i="2"/>
  <c r="AG20" i="3"/>
  <c r="AG18" i="4"/>
  <c r="AG11" i="3"/>
  <c r="AG10" i="3"/>
  <c r="Q105" i="4"/>
  <c r="AG12" i="4" s="1"/>
  <c r="AJ8" i="3"/>
  <c r="AH8" i="3"/>
  <c r="AI8" i="3" s="1"/>
  <c r="AG14" i="3"/>
  <c r="AG15" i="3"/>
  <c r="AG17" i="3"/>
  <c r="AG16" i="3"/>
  <c r="AG18" i="2"/>
  <c r="AG19" i="2"/>
  <c r="AG20" i="2"/>
  <c r="AG21" i="2"/>
  <c r="AG17" i="2"/>
  <c r="AG14" i="2"/>
  <c r="AG15" i="2"/>
  <c r="AG16" i="2"/>
  <c r="AH11" i="4"/>
  <c r="AI11" i="4" s="1"/>
  <c r="AJ11" i="4"/>
  <c r="G8" i="5"/>
  <c r="H5" i="5" s="1"/>
  <c r="H6" i="5" s="1"/>
  <c r="H7" i="5" s="1"/>
  <c r="H8" i="5" s="1"/>
  <c r="I5" i="5" s="1"/>
  <c r="N20" i="2"/>
  <c r="AG13" i="1"/>
  <c r="AG12" i="1"/>
  <c r="AG18" i="1"/>
  <c r="AG21" i="1"/>
  <c r="AG20" i="1"/>
  <c r="AG19" i="1"/>
  <c r="AG14" i="1"/>
  <c r="AG17" i="1"/>
  <c r="AG15" i="1"/>
  <c r="AG16" i="1"/>
  <c r="AG10" i="1"/>
  <c r="AG11" i="1"/>
  <c r="AH21" i="3" l="1"/>
  <c r="AI21" i="3" s="1"/>
  <c r="AG13" i="4"/>
  <c r="AJ12" i="2"/>
  <c r="AH12" i="2"/>
  <c r="AI12" i="2" s="1"/>
  <c r="AJ17" i="2"/>
  <c r="AH17" i="2"/>
  <c r="AI17" i="2" s="1"/>
  <c r="AH18" i="2"/>
  <c r="AI18" i="2" s="1"/>
  <c r="AJ18" i="2"/>
  <c r="AH14" i="3"/>
  <c r="AI14" i="3" s="1"/>
  <c r="AJ14" i="3"/>
  <c r="AH18" i="4"/>
  <c r="AI18" i="4" s="1"/>
  <c r="AJ18" i="4"/>
  <c r="AJ8" i="2"/>
  <c r="AH8" i="2"/>
  <c r="AI8" i="2" s="1"/>
  <c r="AH14" i="4"/>
  <c r="AI14" i="4" s="1"/>
  <c r="AJ14" i="4"/>
  <c r="AJ19" i="3"/>
  <c r="AH19" i="3"/>
  <c r="AI19" i="3" s="1"/>
  <c r="AJ14" i="2"/>
  <c r="AH14" i="2"/>
  <c r="AI14" i="2" s="1"/>
  <c r="AH19" i="2"/>
  <c r="AI19" i="2" s="1"/>
  <c r="AJ19" i="2"/>
  <c r="AH15" i="3"/>
  <c r="AI15" i="3" s="1"/>
  <c r="AJ15" i="3"/>
  <c r="AJ11" i="3"/>
  <c r="AH11" i="3"/>
  <c r="AI11" i="3" s="1"/>
  <c r="AJ16" i="4"/>
  <c r="AH16" i="4"/>
  <c r="AI16" i="4" s="1"/>
  <c r="AJ16" i="2"/>
  <c r="AH16" i="2"/>
  <c r="AI16" i="2" s="1"/>
  <c r="AH21" i="2"/>
  <c r="AI21" i="2" s="1"/>
  <c r="AJ21" i="2"/>
  <c r="AJ16" i="3"/>
  <c r="AH16" i="3"/>
  <c r="AI16" i="3" s="1"/>
  <c r="AH13" i="4"/>
  <c r="AI13" i="4" s="1"/>
  <c r="AJ13" i="4"/>
  <c r="AJ20" i="3"/>
  <c r="AH20" i="3"/>
  <c r="AI20" i="3" s="1"/>
  <c r="AJ6" i="2"/>
  <c r="AH6" i="2"/>
  <c r="AI6" i="2" s="1"/>
  <c r="AJ17" i="4"/>
  <c r="AH17" i="4"/>
  <c r="AI17" i="4" s="1"/>
  <c r="AG10" i="2"/>
  <c r="AG11" i="2"/>
  <c r="AJ15" i="2"/>
  <c r="AH15" i="2"/>
  <c r="AI15" i="2" s="1"/>
  <c r="AJ20" i="2"/>
  <c r="AH20" i="2"/>
  <c r="AI20" i="2" s="1"/>
  <c r="AH17" i="3"/>
  <c r="AI17" i="3" s="1"/>
  <c r="AJ17" i="3"/>
  <c r="AJ12" i="4"/>
  <c r="AH12" i="4"/>
  <c r="AI12" i="4" s="1"/>
  <c r="AJ10" i="3"/>
  <c r="AH10" i="3"/>
  <c r="AI10" i="3" s="1"/>
  <c r="AH15" i="4"/>
  <c r="AI15" i="4" s="1"/>
  <c r="AJ15" i="4"/>
  <c r="AJ13" i="2"/>
  <c r="AH13" i="2"/>
  <c r="AI13" i="2" s="1"/>
  <c r="N27" i="2"/>
  <c r="AH20" i="1"/>
  <c r="AI20" i="1" s="1"/>
  <c r="AJ20" i="1"/>
  <c r="AJ19" i="1"/>
  <c r="AH19" i="1"/>
  <c r="AI19" i="1" s="1"/>
  <c r="AJ21" i="1"/>
  <c r="AH21" i="1"/>
  <c r="AI21" i="1" s="1"/>
  <c r="AH18" i="1"/>
  <c r="AI18" i="1" s="1"/>
  <c r="AJ18" i="1"/>
  <c r="AJ16" i="1"/>
  <c r="AH16" i="1"/>
  <c r="AI16" i="1" s="1"/>
  <c r="AH15" i="1"/>
  <c r="AI15" i="1" s="1"/>
  <c r="AJ15" i="1"/>
  <c r="AJ17" i="1"/>
  <c r="AH17" i="1"/>
  <c r="AI17" i="1" s="1"/>
  <c r="AJ14" i="1"/>
  <c r="AH14" i="1"/>
  <c r="AI14" i="1" s="1"/>
  <c r="AJ12" i="1"/>
  <c r="AH12" i="1"/>
  <c r="AI12" i="1" s="1"/>
  <c r="AJ13" i="1"/>
  <c r="AH13" i="1"/>
  <c r="AI13" i="1" s="1"/>
  <c r="AJ11" i="1"/>
  <c r="AH11" i="1"/>
  <c r="AI11" i="1" s="1"/>
  <c r="AJ10" i="1"/>
  <c r="AH10" i="1"/>
  <c r="AI10" i="1" s="1"/>
  <c r="AJ11" i="2" l="1"/>
  <c r="AH11" i="2"/>
  <c r="AI11" i="2" s="1"/>
  <c r="AH10" i="2"/>
  <c r="AI10" i="2" s="1"/>
  <c r="AJ10" i="2"/>
  <c r="N6" i="3"/>
  <c r="N13" i="3" l="1"/>
  <c r="N20" i="3" l="1"/>
  <c r="N27" i="3" l="1"/>
  <c r="I6" i="5" l="1"/>
  <c r="N6" i="4"/>
  <c r="I7" i="5" l="1"/>
  <c r="N13" i="4"/>
  <c r="I8" i="5" l="1"/>
  <c r="N20" i="4"/>
  <c r="F10" i="5" l="1"/>
  <c r="N27" i="4"/>
  <c r="F11" i="5" l="1"/>
  <c r="U10" i="1"/>
  <c r="G10" i="5" l="1"/>
  <c r="U24" i="1"/>
  <c r="G11" i="5" l="1"/>
  <c r="U10" i="2"/>
  <c r="H10" i="5" l="1"/>
  <c r="U24" i="2"/>
  <c r="H11" i="5" l="1"/>
  <c r="U10" i="3"/>
  <c r="I10" i="5" l="1"/>
  <c r="U24" i="3"/>
  <c r="I11" i="5" l="1"/>
  <c r="U10" i="4"/>
  <c r="U24" i="4" l="1"/>
  <c r="F13" i="5"/>
  <c r="G13" i="5" l="1"/>
  <c r="AA17" i="1"/>
  <c r="AA17" i="2" l="1"/>
  <c r="H13" i="5"/>
  <c r="AA17" i="3" l="1"/>
  <c r="I13" i="5"/>
  <c r="AA17" i="4" s="1"/>
</calcChain>
</file>

<file path=xl/sharedStrings.xml><?xml version="1.0" encoding="utf-8"?>
<sst xmlns="http://schemas.openxmlformats.org/spreadsheetml/2006/main" count="238" uniqueCount="50">
  <si>
    <t>Results Qualification</t>
  </si>
  <si>
    <t>Final  results</t>
  </si>
  <si>
    <t>Place</t>
  </si>
  <si>
    <t>Bib</t>
  </si>
  <si>
    <t>Name</t>
  </si>
  <si>
    <t>Country</t>
  </si>
  <si>
    <t>Diff.</t>
  </si>
  <si>
    <t>Quarterfinals</t>
  </si>
  <si>
    <t>1 / 4</t>
  </si>
  <si>
    <t>Semifinals</t>
  </si>
  <si>
    <t>1 / 2</t>
  </si>
  <si>
    <t>2 / 4</t>
  </si>
  <si>
    <t>FINAL</t>
  </si>
  <si>
    <t>3 / 4</t>
  </si>
  <si>
    <t>2 / 2</t>
  </si>
  <si>
    <t>4 / 4</t>
  </si>
  <si>
    <t>First Quarterfinal starts at:</t>
  </si>
  <si>
    <t>Time (m:ss,hh)</t>
  </si>
  <si>
    <t>Time Qval m:ss,hh</t>
  </si>
  <si>
    <t>Time between heats in quarter &amp; semi:</t>
  </si>
  <si>
    <t>Time between different classes:</t>
  </si>
  <si>
    <t>Time between heats in finals:</t>
  </si>
  <si>
    <t>Time between quarter &amp; semi</t>
  </si>
  <si>
    <t>Time between semi &amp; final:</t>
  </si>
  <si>
    <t>Quaterfinal 1</t>
  </si>
  <si>
    <t>Quaterfinal 2</t>
  </si>
  <si>
    <t>Quaterfinal 3</t>
  </si>
  <si>
    <t>Quaterfinal 4</t>
  </si>
  <si>
    <t>Semifinal 1</t>
  </si>
  <si>
    <t>Semifinal 2</t>
  </si>
  <si>
    <t>Final</t>
  </si>
  <si>
    <t>Finals bib</t>
  </si>
  <si>
    <t>Junior Ladies</t>
  </si>
  <si>
    <t>Junior Men</t>
  </si>
  <si>
    <t>Ladies</t>
  </si>
  <si>
    <t>Men</t>
  </si>
  <si>
    <t>New bibs for finals =1 &gt;&gt;</t>
  </si>
  <si>
    <t>Name classes:</t>
  </si>
  <si>
    <t>Insert Startlist below:</t>
  </si>
  <si>
    <t>hh:mm:ss</t>
  </si>
  <si>
    <t>Important:</t>
  </si>
  <si>
    <t>Fill in only YELLOW fields</t>
  </si>
  <si>
    <t>Name of Race</t>
  </si>
  <si>
    <t>City</t>
  </si>
  <si>
    <t>Month</t>
  </si>
  <si>
    <t>Date</t>
  </si>
  <si>
    <t xml:space="preserve"> </t>
  </si>
  <si>
    <t>Timeschedule SPRINT 16 in Finals, no timing in finals</t>
  </si>
  <si>
    <t>No of entries</t>
  </si>
  <si>
    <t>Active class=1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</si>
</sst>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.00"/>
    <numFmt numFmtId="165" formatCode="hh:mm:ss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10"/>
      <color indexed="10"/>
      <name val="Tahoma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8"/>
      <color indexed="18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sz val="8"/>
      <color indexed="18"/>
      <name val="Arial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  <charset val="238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20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21" fontId="6" fillId="0" borderId="0" xfId="0" applyNumberFormat="1" applyFont="1"/>
    <xf numFmtId="0" fontId="7" fillId="0" borderId="0" xfId="0" applyFont="1"/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9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2" fillId="0" borderId="5" xfId="0" applyFont="1" applyBorder="1"/>
    <xf numFmtId="0" fontId="13" fillId="0" borderId="2" xfId="0" applyFont="1" applyBorder="1" applyAlignment="1">
      <alignment horizontal="center"/>
    </xf>
    <xf numFmtId="164" fontId="1" fillId="3" borderId="3" xfId="0" applyNumberFormat="1" applyFont="1" applyFill="1" applyBorder="1" applyAlignment="1">
      <alignment horizontal="right"/>
    </xf>
    <xf numFmtId="47" fontId="1" fillId="0" borderId="5" xfId="0" applyNumberFormat="1" applyFont="1" applyBorder="1"/>
    <xf numFmtId="0" fontId="6" fillId="0" borderId="0" xfId="0" applyFont="1"/>
    <xf numFmtId="20" fontId="6" fillId="0" borderId="0" xfId="0" applyNumberFormat="1" applyFont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4" fillId="0" borderId="7" xfId="0" applyFont="1" applyBorder="1"/>
    <xf numFmtId="0" fontId="14" fillId="0" borderId="7" xfId="0" applyFont="1" applyBorder="1" applyAlignment="1">
      <alignment horizontal="left"/>
    </xf>
    <xf numFmtId="164" fontId="14" fillId="0" borderId="8" xfId="0" applyNumberFormat="1" applyFont="1" applyBorder="1" applyAlignment="1">
      <alignment horizontal="right"/>
    </xf>
    <xf numFmtId="0" fontId="13" fillId="0" borderId="6" xfId="0" applyFont="1" applyBorder="1" applyAlignment="1">
      <alignment horizontal="center"/>
    </xf>
    <xf numFmtId="164" fontId="1" fillId="3" borderId="7" xfId="0" applyNumberFormat="1" applyFont="1" applyFill="1" applyBorder="1" applyAlignment="1">
      <alignment horizontal="right"/>
    </xf>
    <xf numFmtId="164" fontId="1" fillId="0" borderId="8" xfId="0" applyNumberFormat="1" applyFont="1" applyBorder="1"/>
    <xf numFmtId="0" fontId="13" fillId="0" borderId="9" xfId="0" applyFont="1" applyBorder="1"/>
    <xf numFmtId="0" fontId="11" fillId="0" borderId="1" xfId="0" applyFont="1" applyBorder="1"/>
    <xf numFmtId="0" fontId="12" fillId="0" borderId="1" xfId="0" applyFont="1" applyBorder="1"/>
    <xf numFmtId="0" fontId="6" fillId="2" borderId="0" xfId="0" applyFont="1" applyFill="1"/>
    <xf numFmtId="0" fontId="13" fillId="0" borderId="2" xfId="0" applyFont="1" applyBorder="1"/>
    <xf numFmtId="0" fontId="6" fillId="0" borderId="3" xfId="0" applyFont="1" applyBorder="1"/>
    <xf numFmtId="49" fontId="16" fillId="0" borderId="10" xfId="0" applyNumberFormat="1" applyFont="1" applyBorder="1" applyAlignment="1">
      <alignment horizontal="center"/>
    </xf>
    <xf numFmtId="0" fontId="13" fillId="0" borderId="6" xfId="0" applyFont="1" applyBorder="1"/>
    <xf numFmtId="0" fontId="6" fillId="0" borderId="7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12" xfId="0" applyFont="1" applyBorder="1"/>
    <xf numFmtId="0" fontId="6" fillId="0" borderId="13" xfId="0" applyFont="1" applyBorder="1"/>
    <xf numFmtId="0" fontId="6" fillId="0" borderId="9" xfId="0" applyFont="1" applyBorder="1"/>
    <xf numFmtId="0" fontId="8" fillId="2" borderId="0" xfId="0" applyFont="1" applyFill="1" applyBorder="1"/>
    <xf numFmtId="0" fontId="6" fillId="0" borderId="15" xfId="0" applyFont="1" applyBorder="1"/>
    <xf numFmtId="0" fontId="6" fillId="0" borderId="2" xfId="0" applyFont="1" applyBorder="1"/>
    <xf numFmtId="0" fontId="6" fillId="2" borderId="0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6" xfId="0" applyFont="1" applyBorder="1"/>
    <xf numFmtId="0" fontId="6" fillId="0" borderId="6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7" xfId="0" applyFont="1" applyBorder="1"/>
    <xf numFmtId="0" fontId="6" fillId="0" borderId="12" xfId="0" applyFont="1" applyBorder="1"/>
    <xf numFmtId="0" fontId="6" fillId="0" borderId="0" xfId="0" applyFont="1" applyBorder="1"/>
    <xf numFmtId="0" fontId="9" fillId="0" borderId="0" xfId="0" applyFont="1" applyBorder="1" applyAlignment="1">
      <alignment horizontal="center"/>
    </xf>
    <xf numFmtId="0" fontId="11" fillId="0" borderId="0" xfId="0" applyFont="1" applyBorder="1"/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0" fontId="17" fillId="0" borderId="0" xfId="0" applyFont="1"/>
    <xf numFmtId="20" fontId="0" fillId="0" borderId="0" xfId="0" applyNumberFormat="1"/>
    <xf numFmtId="47" fontId="0" fillId="0" borderId="0" xfId="0" applyNumberFormat="1"/>
    <xf numFmtId="0" fontId="14" fillId="0" borderId="0" xfId="0" applyFont="1"/>
    <xf numFmtId="47" fontId="14" fillId="0" borderId="0" xfId="0" applyNumberFormat="1" applyFont="1"/>
    <xf numFmtId="0" fontId="13" fillId="0" borderId="12" xfId="0" applyFont="1" applyBorder="1" applyAlignment="1">
      <alignment horizontal="center"/>
    </xf>
    <xf numFmtId="164" fontId="1" fillId="3" borderId="13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4" fillId="0" borderId="13" xfId="0" applyFont="1" applyBorder="1"/>
    <xf numFmtId="0" fontId="14" fillId="0" borderId="13" xfId="0" applyFont="1" applyBorder="1" applyAlignment="1">
      <alignment horizontal="left"/>
    </xf>
    <xf numFmtId="0" fontId="18" fillId="0" borderId="0" xfId="0" applyFont="1"/>
    <xf numFmtId="0" fontId="13" fillId="0" borderId="4" xfId="0" applyFont="1" applyBorder="1"/>
    <xf numFmtId="0" fontId="13" fillId="0" borderId="18" xfId="0" applyFont="1" applyBorder="1"/>
    <xf numFmtId="0" fontId="13" fillId="0" borderId="19" xfId="0" applyFont="1" applyBorder="1"/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/>
    <xf numFmtId="164" fontId="1" fillId="3" borderId="21" xfId="0" applyNumberFormat="1" applyFont="1" applyFill="1" applyBorder="1" applyAlignment="1">
      <alignment horizontal="right"/>
    </xf>
    <xf numFmtId="0" fontId="6" fillId="0" borderId="23" xfId="0" applyFont="1" applyBorder="1"/>
    <xf numFmtId="0" fontId="6" fillId="0" borderId="24" xfId="0" applyFont="1" applyBorder="1"/>
    <xf numFmtId="164" fontId="1" fillId="3" borderId="24" xfId="0" applyNumberFormat="1" applyFont="1" applyFill="1" applyBorder="1" applyAlignment="1">
      <alignment horizontal="right"/>
    </xf>
    <xf numFmtId="0" fontId="6" fillId="0" borderId="26" xfId="0" applyFont="1" applyBorder="1"/>
    <xf numFmtId="0" fontId="6" fillId="0" borderId="27" xfId="0" applyFont="1" applyBorder="1"/>
    <xf numFmtId="164" fontId="1" fillId="3" borderId="27" xfId="0" applyNumberFormat="1" applyFont="1" applyFill="1" applyBorder="1" applyAlignment="1">
      <alignment horizontal="right"/>
    </xf>
    <xf numFmtId="0" fontId="6" fillId="0" borderId="4" xfId="0" applyFont="1" applyBorder="1"/>
    <xf numFmtId="0" fontId="6" fillId="0" borderId="18" xfId="0" applyFont="1" applyBorder="1"/>
    <xf numFmtId="0" fontId="6" fillId="0" borderId="29" xfId="0" applyFont="1" applyBorder="1"/>
    <xf numFmtId="0" fontId="20" fillId="0" borderId="0" xfId="0" applyFont="1"/>
    <xf numFmtId="0" fontId="0" fillId="4" borderId="0" xfId="0" applyFill="1"/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21" fillId="0" borderId="20" xfId="0" applyFont="1" applyBorder="1"/>
    <xf numFmtId="0" fontId="21" fillId="0" borderId="23" xfId="0" applyFont="1" applyBorder="1"/>
    <xf numFmtId="0" fontId="21" fillId="0" borderId="26" xfId="0" applyFont="1" applyBorder="1"/>
    <xf numFmtId="0" fontId="21" fillId="0" borderId="9" xfId="0" applyFont="1" applyBorder="1"/>
    <xf numFmtId="0" fontId="21" fillId="0" borderId="10" xfId="0" applyFont="1" applyBorder="1"/>
    <xf numFmtId="0" fontId="21" fillId="0" borderId="11" xfId="0" applyFont="1" applyBorder="1"/>
    <xf numFmtId="0" fontId="0" fillId="0" borderId="0" xfId="0" applyAlignment="1">
      <alignment horizontal="right"/>
    </xf>
    <xf numFmtId="0" fontId="22" fillId="0" borderId="0" xfId="0" applyFont="1"/>
    <xf numFmtId="0" fontId="23" fillId="0" borderId="0" xfId="0" applyFont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3" xfId="0" applyFont="1" applyFill="1" applyBorder="1"/>
    <xf numFmtId="165" fontId="0" fillId="0" borderId="0" xfId="0" applyNumberFormat="1"/>
    <xf numFmtId="0" fontId="23" fillId="4" borderId="0" xfId="0" applyFont="1" applyFill="1"/>
    <xf numFmtId="0" fontId="17" fillId="0" borderId="0" xfId="0" applyFont="1" applyFill="1" applyBorder="1"/>
    <xf numFmtId="0" fontId="24" fillId="0" borderId="0" xfId="0" applyFont="1" applyAlignment="1">
      <alignment horizontal="right"/>
    </xf>
    <xf numFmtId="0" fontId="6" fillId="3" borderId="22" xfId="0" applyFont="1" applyFill="1" applyBorder="1" applyAlignment="1" applyProtection="1">
      <alignment horizontal="center"/>
      <protection locked="0"/>
    </xf>
    <xf numFmtId="0" fontId="6" fillId="3" borderId="25" xfId="0" applyFont="1" applyFill="1" applyBorder="1" applyAlignment="1" applyProtection="1">
      <alignment horizontal="center"/>
      <protection locked="0"/>
    </xf>
    <xf numFmtId="0" fontId="6" fillId="3" borderId="28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"/>
      <protection locked="0"/>
    </xf>
    <xf numFmtId="164" fontId="1" fillId="3" borderId="3" xfId="0" applyNumberFormat="1" applyFont="1" applyFill="1" applyBorder="1" applyAlignment="1" applyProtection="1">
      <alignment horizontal="right"/>
      <protection locked="0"/>
    </xf>
    <xf numFmtId="164" fontId="1" fillId="3" borderId="7" xfId="0" applyNumberFormat="1" applyFont="1" applyFill="1" applyBorder="1" applyAlignment="1" applyProtection="1">
      <alignment horizontal="right"/>
      <protection locked="0"/>
    </xf>
    <xf numFmtId="164" fontId="1" fillId="3" borderId="13" xfId="0" applyNumberFormat="1" applyFont="1" applyFill="1" applyBorder="1" applyAlignment="1" applyProtection="1">
      <alignment horizontal="right"/>
      <protection locked="0"/>
    </xf>
    <xf numFmtId="0" fontId="1" fillId="3" borderId="3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20" fontId="0" fillId="4" borderId="0" xfId="0" applyNumberFormat="1" applyFill="1" applyProtection="1">
      <protection locked="0"/>
    </xf>
    <xf numFmtId="45" fontId="0" fillId="4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0" fontId="20" fillId="4" borderId="0" xfId="0" applyFont="1" applyFill="1" applyProtection="1">
      <protection locked="0"/>
    </xf>
    <xf numFmtId="0" fontId="17" fillId="3" borderId="0" xfId="0" applyFont="1" applyFill="1" applyBorder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17" fillId="3" borderId="33" xfId="0" applyFont="1" applyFill="1" applyBorder="1" applyProtection="1">
      <protection locked="0"/>
    </xf>
    <xf numFmtId="0" fontId="17" fillId="3" borderId="34" xfId="0" applyFont="1" applyFill="1" applyBorder="1" applyProtection="1">
      <protection locked="0"/>
    </xf>
    <xf numFmtId="0" fontId="17" fillId="3" borderId="35" xfId="0" applyFont="1" applyFill="1" applyBorder="1" applyProtection="1">
      <protection locked="0"/>
    </xf>
    <xf numFmtId="0" fontId="17" fillId="3" borderId="36" xfId="0" applyFont="1" applyFill="1" applyBorder="1" applyProtection="1">
      <protection locked="0"/>
    </xf>
    <xf numFmtId="0" fontId="17" fillId="3" borderId="7" xfId="0" applyFont="1" applyFill="1" applyBorder="1" applyProtection="1">
      <protection locked="0"/>
    </xf>
    <xf numFmtId="0" fontId="17" fillId="3" borderId="37" xfId="0" applyFont="1" applyFill="1" applyBorder="1" applyProtection="1">
      <protection locked="0"/>
    </xf>
    <xf numFmtId="0" fontId="17" fillId="3" borderId="38" xfId="0" applyFont="1" applyFill="1" applyBorder="1" applyProtection="1">
      <protection locked="0"/>
    </xf>
    <xf numFmtId="0" fontId="17" fillId="3" borderId="39" xfId="0" applyFont="1" applyFill="1" applyBorder="1" applyProtection="1">
      <protection locked="0"/>
    </xf>
    <xf numFmtId="0" fontId="17" fillId="3" borderId="40" xfId="0" applyFont="1" applyFill="1" applyBorder="1" applyProtection="1">
      <protection locked="0"/>
    </xf>
    <xf numFmtId="0" fontId="1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5" Type="http://schemas.openxmlformats.org/officeDocument/2006/relationships/image" Target="../media/image6.jpeg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5" Type="http://schemas.openxmlformats.org/officeDocument/2006/relationships/image" Target="../media/image6.jpe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5" Type="http://schemas.openxmlformats.org/officeDocument/2006/relationships/image" Target="../media/image6.jpe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412750</xdr:colOff>
      <xdr:row>1</xdr:row>
      <xdr:rowOff>12700</xdr:rowOff>
    </xdr:from>
    <xdr:to>
      <xdr:col>7</xdr:col>
      <xdr:colOff>528891</xdr:colOff>
      <xdr:row>1</xdr:row>
      <xdr:rowOff>882650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196850"/>
          <a:ext cx="933704" cy="869950"/>
        </a:xfrm>
        <a:prstGeom prst="rect">
          <a:avLst/>
        </a:prstGeom>
      </xdr:spPr>
    </xdr:pic>
    <xdr:clientData/>
  </xdr:twoCellAnchor>
  <xdr:twoCellAnchor editAs="oneCell">
    <xdr:from>
      <xdr:col>26</xdr:col>
      <xdr:colOff>1357312</xdr:colOff>
      <xdr:row>0</xdr:row>
      <xdr:rowOff>131763</xdr:rowOff>
    </xdr:from>
    <xdr:to>
      <xdr:col>28</xdr:col>
      <xdr:colOff>300291</xdr:colOff>
      <xdr:row>1</xdr:row>
      <xdr:rowOff>812800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5437" y="131763"/>
          <a:ext cx="943229" cy="863600"/>
        </a:xfrm>
        <a:prstGeom prst="rect">
          <a:avLst/>
        </a:prstGeom>
      </xdr:spPr>
    </xdr:pic>
    <xdr:clientData/>
  </xdr:twoCellAnchor>
  <xdr:twoCellAnchor editAs="oneCell">
    <xdr:from>
      <xdr:col>34</xdr:col>
      <xdr:colOff>1263650</xdr:colOff>
      <xdr:row>1</xdr:row>
      <xdr:rowOff>12700</xdr:rowOff>
    </xdr:from>
    <xdr:to>
      <xdr:col>35</xdr:col>
      <xdr:colOff>873125</xdr:colOff>
      <xdr:row>1</xdr:row>
      <xdr:rowOff>876300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02400" y="196850"/>
          <a:ext cx="914400" cy="863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412750</xdr:colOff>
      <xdr:row>1</xdr:row>
      <xdr:rowOff>12700</xdr:rowOff>
    </xdr:from>
    <xdr:to>
      <xdr:col>5</xdr:col>
      <xdr:colOff>44704</xdr:colOff>
      <xdr:row>1</xdr:row>
      <xdr:rowOff>882650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196850"/>
          <a:ext cx="933704" cy="869950"/>
        </a:xfrm>
        <a:prstGeom prst="rect">
          <a:avLst/>
        </a:prstGeom>
      </xdr:spPr>
    </xdr:pic>
    <xdr:clientData/>
  </xdr:twoCellAnchor>
  <xdr:twoCellAnchor editAs="oneCell">
    <xdr:from>
      <xdr:col>32</xdr:col>
      <xdr:colOff>158750</xdr:colOff>
      <xdr:row>1</xdr:row>
      <xdr:rowOff>12700</xdr:rowOff>
    </xdr:from>
    <xdr:to>
      <xdr:col>33</xdr:col>
      <xdr:colOff>657479</xdr:colOff>
      <xdr:row>1</xdr:row>
      <xdr:rowOff>876300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100" y="196850"/>
          <a:ext cx="946404" cy="863600"/>
        </a:xfrm>
        <a:prstGeom prst="rect">
          <a:avLst/>
        </a:prstGeom>
      </xdr:spPr>
    </xdr:pic>
    <xdr:clientData/>
  </xdr:twoCellAnchor>
  <xdr:twoCellAnchor editAs="oneCell">
    <xdr:from>
      <xdr:col>39</xdr:col>
      <xdr:colOff>1263650</xdr:colOff>
      <xdr:row>1</xdr:row>
      <xdr:rowOff>12700</xdr:rowOff>
    </xdr:from>
    <xdr:to>
      <xdr:col>41</xdr:col>
      <xdr:colOff>107950</xdr:colOff>
      <xdr:row>1</xdr:row>
      <xdr:rowOff>876300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02400" y="196850"/>
          <a:ext cx="914400" cy="863600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412750</xdr:colOff>
      <xdr:row>1</xdr:row>
      <xdr:rowOff>12700</xdr:rowOff>
    </xdr:from>
    <xdr:to>
      <xdr:col>7</xdr:col>
      <xdr:colOff>528890</xdr:colOff>
      <xdr:row>1</xdr:row>
      <xdr:rowOff>882650</xdr:rowOff>
    </xdr:to>
    <xdr:pic>
      <xdr:nvPicPr>
        <xdr:cNvPr id="8" name="Bildobjekt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050" y="196850"/>
          <a:ext cx="935291" cy="869950"/>
        </a:xfrm>
        <a:prstGeom prst="rect">
          <a:avLst/>
        </a:prstGeom>
      </xdr:spPr>
    </xdr:pic>
    <xdr:clientData/>
  </xdr:twoCellAnchor>
  <xdr:twoCellAnchor editAs="oneCell">
    <xdr:from>
      <xdr:col>26</xdr:col>
      <xdr:colOff>1357312</xdr:colOff>
      <xdr:row>0</xdr:row>
      <xdr:rowOff>131763</xdr:rowOff>
    </xdr:from>
    <xdr:to>
      <xdr:col>28</xdr:col>
      <xdr:colOff>303466</xdr:colOff>
      <xdr:row>1</xdr:row>
      <xdr:rowOff>812800</xdr:rowOff>
    </xdr:to>
    <xdr:pic>
      <xdr:nvPicPr>
        <xdr:cNvPr id="9" name="Bildobjekt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4012" y="131763"/>
          <a:ext cx="943229" cy="865187"/>
        </a:xfrm>
        <a:prstGeom prst="rect">
          <a:avLst/>
        </a:prstGeom>
      </xdr:spPr>
    </xdr:pic>
    <xdr:clientData/>
  </xdr:twoCellAnchor>
  <xdr:twoCellAnchor editAs="oneCell">
    <xdr:from>
      <xdr:col>34</xdr:col>
      <xdr:colOff>1263650</xdr:colOff>
      <xdr:row>1</xdr:row>
      <xdr:rowOff>12700</xdr:rowOff>
    </xdr:from>
    <xdr:to>
      <xdr:col>35</xdr:col>
      <xdr:colOff>873125</xdr:colOff>
      <xdr:row>1</xdr:row>
      <xdr:rowOff>876300</xdr:rowOff>
    </xdr:to>
    <xdr:pic>
      <xdr:nvPicPr>
        <xdr:cNvPr id="10" name="Bildobjekt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29450" y="196850"/>
          <a:ext cx="911225" cy="863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412750</xdr:colOff>
      <xdr:row>1</xdr:row>
      <xdr:rowOff>12700</xdr:rowOff>
    </xdr:from>
    <xdr:to>
      <xdr:col>5</xdr:col>
      <xdr:colOff>44704</xdr:colOff>
      <xdr:row>1</xdr:row>
      <xdr:rowOff>882650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196850"/>
          <a:ext cx="933704" cy="869950"/>
        </a:xfrm>
        <a:prstGeom prst="rect">
          <a:avLst/>
        </a:prstGeom>
      </xdr:spPr>
    </xdr:pic>
    <xdr:clientData/>
  </xdr:twoCellAnchor>
  <xdr:twoCellAnchor editAs="oneCell">
    <xdr:from>
      <xdr:col>32</xdr:col>
      <xdr:colOff>158750</xdr:colOff>
      <xdr:row>1</xdr:row>
      <xdr:rowOff>12700</xdr:rowOff>
    </xdr:from>
    <xdr:to>
      <xdr:col>33</xdr:col>
      <xdr:colOff>657479</xdr:colOff>
      <xdr:row>1</xdr:row>
      <xdr:rowOff>876300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100" y="196850"/>
          <a:ext cx="946404" cy="863600"/>
        </a:xfrm>
        <a:prstGeom prst="rect">
          <a:avLst/>
        </a:prstGeom>
      </xdr:spPr>
    </xdr:pic>
    <xdr:clientData/>
  </xdr:twoCellAnchor>
  <xdr:twoCellAnchor editAs="oneCell">
    <xdr:from>
      <xdr:col>39</xdr:col>
      <xdr:colOff>1263650</xdr:colOff>
      <xdr:row>1</xdr:row>
      <xdr:rowOff>12700</xdr:rowOff>
    </xdr:from>
    <xdr:to>
      <xdr:col>41</xdr:col>
      <xdr:colOff>107950</xdr:colOff>
      <xdr:row>1</xdr:row>
      <xdr:rowOff>876300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02400" y="196850"/>
          <a:ext cx="914400" cy="863600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412750</xdr:colOff>
      <xdr:row>1</xdr:row>
      <xdr:rowOff>12700</xdr:rowOff>
    </xdr:from>
    <xdr:to>
      <xdr:col>7</xdr:col>
      <xdr:colOff>528890</xdr:colOff>
      <xdr:row>1</xdr:row>
      <xdr:rowOff>882650</xdr:rowOff>
    </xdr:to>
    <xdr:pic>
      <xdr:nvPicPr>
        <xdr:cNvPr id="8" name="Bildobjekt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050" y="196850"/>
          <a:ext cx="935291" cy="869950"/>
        </a:xfrm>
        <a:prstGeom prst="rect">
          <a:avLst/>
        </a:prstGeom>
      </xdr:spPr>
    </xdr:pic>
    <xdr:clientData/>
  </xdr:twoCellAnchor>
  <xdr:twoCellAnchor editAs="oneCell">
    <xdr:from>
      <xdr:col>26</xdr:col>
      <xdr:colOff>1357312</xdr:colOff>
      <xdr:row>0</xdr:row>
      <xdr:rowOff>131763</xdr:rowOff>
    </xdr:from>
    <xdr:to>
      <xdr:col>28</xdr:col>
      <xdr:colOff>303466</xdr:colOff>
      <xdr:row>1</xdr:row>
      <xdr:rowOff>812800</xdr:rowOff>
    </xdr:to>
    <xdr:pic>
      <xdr:nvPicPr>
        <xdr:cNvPr id="9" name="Bildobjekt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4012" y="131763"/>
          <a:ext cx="943229" cy="865187"/>
        </a:xfrm>
        <a:prstGeom prst="rect">
          <a:avLst/>
        </a:prstGeom>
      </xdr:spPr>
    </xdr:pic>
    <xdr:clientData/>
  </xdr:twoCellAnchor>
  <xdr:twoCellAnchor editAs="oneCell">
    <xdr:from>
      <xdr:col>34</xdr:col>
      <xdr:colOff>1263650</xdr:colOff>
      <xdr:row>1</xdr:row>
      <xdr:rowOff>12700</xdr:rowOff>
    </xdr:from>
    <xdr:to>
      <xdr:col>35</xdr:col>
      <xdr:colOff>873125</xdr:colOff>
      <xdr:row>1</xdr:row>
      <xdr:rowOff>876300</xdr:rowOff>
    </xdr:to>
    <xdr:pic>
      <xdr:nvPicPr>
        <xdr:cNvPr id="10" name="Bildobjekt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29450" y="196850"/>
          <a:ext cx="911225" cy="863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412750</xdr:colOff>
      <xdr:row>1</xdr:row>
      <xdr:rowOff>12700</xdr:rowOff>
    </xdr:from>
    <xdr:to>
      <xdr:col>5</xdr:col>
      <xdr:colOff>44704</xdr:colOff>
      <xdr:row>1</xdr:row>
      <xdr:rowOff>882650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196850"/>
          <a:ext cx="933704" cy="869950"/>
        </a:xfrm>
        <a:prstGeom prst="rect">
          <a:avLst/>
        </a:prstGeom>
      </xdr:spPr>
    </xdr:pic>
    <xdr:clientData/>
  </xdr:twoCellAnchor>
  <xdr:twoCellAnchor editAs="oneCell">
    <xdr:from>
      <xdr:col>32</xdr:col>
      <xdr:colOff>158750</xdr:colOff>
      <xdr:row>1</xdr:row>
      <xdr:rowOff>12700</xdr:rowOff>
    </xdr:from>
    <xdr:to>
      <xdr:col>33</xdr:col>
      <xdr:colOff>657479</xdr:colOff>
      <xdr:row>1</xdr:row>
      <xdr:rowOff>876300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100" y="196850"/>
          <a:ext cx="946404" cy="863600"/>
        </a:xfrm>
        <a:prstGeom prst="rect">
          <a:avLst/>
        </a:prstGeom>
      </xdr:spPr>
    </xdr:pic>
    <xdr:clientData/>
  </xdr:twoCellAnchor>
  <xdr:twoCellAnchor editAs="oneCell">
    <xdr:from>
      <xdr:col>39</xdr:col>
      <xdr:colOff>1263650</xdr:colOff>
      <xdr:row>1</xdr:row>
      <xdr:rowOff>12700</xdr:rowOff>
    </xdr:from>
    <xdr:to>
      <xdr:col>41</xdr:col>
      <xdr:colOff>107950</xdr:colOff>
      <xdr:row>1</xdr:row>
      <xdr:rowOff>876300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02400" y="196850"/>
          <a:ext cx="914400" cy="863600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412750</xdr:colOff>
      <xdr:row>1</xdr:row>
      <xdr:rowOff>12700</xdr:rowOff>
    </xdr:from>
    <xdr:to>
      <xdr:col>7</xdr:col>
      <xdr:colOff>528891</xdr:colOff>
      <xdr:row>1</xdr:row>
      <xdr:rowOff>882650</xdr:rowOff>
    </xdr:to>
    <xdr:pic>
      <xdr:nvPicPr>
        <xdr:cNvPr id="8" name="Bildobjekt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050" y="196850"/>
          <a:ext cx="935291" cy="869950"/>
        </a:xfrm>
        <a:prstGeom prst="rect">
          <a:avLst/>
        </a:prstGeom>
      </xdr:spPr>
    </xdr:pic>
    <xdr:clientData/>
  </xdr:twoCellAnchor>
  <xdr:twoCellAnchor editAs="oneCell">
    <xdr:from>
      <xdr:col>26</xdr:col>
      <xdr:colOff>1357312</xdr:colOff>
      <xdr:row>0</xdr:row>
      <xdr:rowOff>131763</xdr:rowOff>
    </xdr:from>
    <xdr:to>
      <xdr:col>28</xdr:col>
      <xdr:colOff>303466</xdr:colOff>
      <xdr:row>1</xdr:row>
      <xdr:rowOff>812800</xdr:rowOff>
    </xdr:to>
    <xdr:pic>
      <xdr:nvPicPr>
        <xdr:cNvPr id="9" name="Bildobjekt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4012" y="131763"/>
          <a:ext cx="943229" cy="865187"/>
        </a:xfrm>
        <a:prstGeom prst="rect">
          <a:avLst/>
        </a:prstGeom>
      </xdr:spPr>
    </xdr:pic>
    <xdr:clientData/>
  </xdr:twoCellAnchor>
  <xdr:twoCellAnchor editAs="oneCell">
    <xdr:from>
      <xdr:col>34</xdr:col>
      <xdr:colOff>1263650</xdr:colOff>
      <xdr:row>1</xdr:row>
      <xdr:rowOff>12700</xdr:rowOff>
    </xdr:from>
    <xdr:to>
      <xdr:col>35</xdr:col>
      <xdr:colOff>873125</xdr:colOff>
      <xdr:row>1</xdr:row>
      <xdr:rowOff>876300</xdr:rowOff>
    </xdr:to>
    <xdr:pic>
      <xdr:nvPicPr>
        <xdr:cNvPr id="10" name="Bildobjekt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29450" y="196850"/>
          <a:ext cx="911225" cy="86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14"/>
  <sheetViews>
    <sheetView tabSelected="1" zoomScale="90" zoomScaleNormal="90" workbookViewId="0">
      <selection activeCell="H16" sqref="H16"/>
    </sheetView>
  </sheetViews>
  <sheetFormatPr defaultColWidth="8.85546875" defaultRowHeight="15" x14ac:dyDescent="0.25"/>
  <cols>
    <col min="2" max="2" width="35.42578125" customWidth="1"/>
    <col min="3" max="3" width="18.5703125" bestFit="1" customWidth="1"/>
    <col min="5" max="9" width="12.5703125" customWidth="1"/>
  </cols>
  <sheetData>
    <row r="1" spans="1:9" ht="26.1" x14ac:dyDescent="0.6">
      <c r="A1" s="74" t="s">
        <v>47</v>
      </c>
      <c r="F1" s="107" t="s">
        <v>37</v>
      </c>
    </row>
    <row r="2" spans="1:9" ht="14.45" x14ac:dyDescent="0.35">
      <c r="C2" s="114" t="s">
        <v>39</v>
      </c>
      <c r="F2" s="130" t="s">
        <v>32</v>
      </c>
      <c r="G2" s="130" t="s">
        <v>33</v>
      </c>
      <c r="H2" s="130" t="s">
        <v>34</v>
      </c>
      <c r="I2" s="130" t="s">
        <v>35</v>
      </c>
    </row>
    <row r="3" spans="1:9" ht="14.45" x14ac:dyDescent="0.35">
      <c r="B3" s="63" t="s">
        <v>16</v>
      </c>
      <c r="C3" s="127"/>
      <c r="E3" s="94" t="s">
        <v>49</v>
      </c>
      <c r="F3" s="130"/>
      <c r="G3" s="130"/>
      <c r="H3" s="130"/>
      <c r="I3" s="130"/>
    </row>
    <row r="4" spans="1:9" ht="14.45" x14ac:dyDescent="0.35">
      <c r="B4" s="63" t="s">
        <v>19</v>
      </c>
      <c r="C4" s="128"/>
      <c r="E4" s="94" t="s">
        <v>48</v>
      </c>
      <c r="F4" s="130"/>
      <c r="G4" s="130"/>
      <c r="H4" s="130"/>
      <c r="I4" s="130"/>
    </row>
    <row r="5" spans="1:9" ht="14.45" x14ac:dyDescent="0.35">
      <c r="B5" s="63" t="s">
        <v>20</v>
      </c>
      <c r="C5" s="128"/>
      <c r="E5" s="94" t="s">
        <v>24</v>
      </c>
      <c r="F5" s="111">
        <f>C3</f>
        <v>0</v>
      </c>
      <c r="G5" s="111">
        <f>+F8+C4+C5</f>
        <v>0</v>
      </c>
      <c r="H5" s="111">
        <f>+G8+C4+C5</f>
        <v>0</v>
      </c>
      <c r="I5" s="111">
        <f>+H8+C4+C5</f>
        <v>0</v>
      </c>
    </row>
    <row r="6" spans="1:9" ht="14.45" x14ac:dyDescent="0.35">
      <c r="B6" s="63" t="s">
        <v>21</v>
      </c>
      <c r="C6" s="128"/>
      <c r="E6" s="94" t="s">
        <v>25</v>
      </c>
      <c r="F6" s="111">
        <f>+F5+C4</f>
        <v>0</v>
      </c>
      <c r="G6" s="111">
        <f>+G5+C4</f>
        <v>0</v>
      </c>
      <c r="H6" s="111">
        <f>+H5+C4</f>
        <v>0</v>
      </c>
      <c r="I6" s="111">
        <f>+I5+C4</f>
        <v>0</v>
      </c>
    </row>
    <row r="7" spans="1:9" ht="14.45" x14ac:dyDescent="0.35">
      <c r="B7" s="63" t="s">
        <v>22</v>
      </c>
      <c r="C7" s="128"/>
      <c r="E7" s="94" t="s">
        <v>26</v>
      </c>
      <c r="F7" s="111">
        <f>+F6+C4</f>
        <v>0</v>
      </c>
      <c r="G7" s="111">
        <f>+G6+C4</f>
        <v>0</v>
      </c>
      <c r="H7" s="111">
        <f>+H6+C4</f>
        <v>0</v>
      </c>
      <c r="I7" s="111">
        <f>+I6+C4</f>
        <v>0</v>
      </c>
    </row>
    <row r="8" spans="1:9" ht="14.45" x14ac:dyDescent="0.35">
      <c r="B8" s="63" t="s">
        <v>23</v>
      </c>
      <c r="C8" s="128"/>
      <c r="E8" s="94" t="s">
        <v>27</v>
      </c>
      <c r="F8" s="111">
        <f>+F7+C4</f>
        <v>0</v>
      </c>
      <c r="G8" s="111">
        <f>+G7+C4</f>
        <v>0</v>
      </c>
      <c r="H8" s="111">
        <f>+H7+C4</f>
        <v>0</v>
      </c>
      <c r="I8" s="111">
        <f>+I7+C4</f>
        <v>0</v>
      </c>
    </row>
    <row r="9" spans="1:9" ht="14.45" x14ac:dyDescent="0.35">
      <c r="E9" s="94"/>
      <c r="F9" s="111"/>
      <c r="G9" s="111"/>
      <c r="H9" s="111"/>
      <c r="I9" s="111"/>
    </row>
    <row r="10" spans="1:9" ht="14.45" x14ac:dyDescent="0.35">
      <c r="B10" s="105" t="s">
        <v>36</v>
      </c>
      <c r="C10" s="129"/>
      <c r="E10" s="94" t="s">
        <v>28</v>
      </c>
      <c r="F10" s="111">
        <f>I8+C7</f>
        <v>0</v>
      </c>
      <c r="G10" s="111">
        <f>+F11+C4+C5</f>
        <v>0</v>
      </c>
      <c r="H10" s="111">
        <f>+G11+C4+C5</f>
        <v>0</v>
      </c>
      <c r="I10" s="111">
        <f>+H11+C4+C5</f>
        <v>0</v>
      </c>
    </row>
    <row r="11" spans="1:9" ht="14.45" x14ac:dyDescent="0.35">
      <c r="E11" s="94" t="s">
        <v>29</v>
      </c>
      <c r="F11" s="111">
        <f>+F10+C4</f>
        <v>0</v>
      </c>
      <c r="G11" s="111">
        <f>+G10+C4</f>
        <v>0</v>
      </c>
      <c r="H11" s="111">
        <f>+H10+C4</f>
        <v>0</v>
      </c>
      <c r="I11" s="111">
        <f>+I10+C4</f>
        <v>0</v>
      </c>
    </row>
    <row r="12" spans="1:9" ht="14.45" x14ac:dyDescent="0.35">
      <c r="E12" s="94"/>
      <c r="F12" s="111"/>
      <c r="G12" s="111"/>
      <c r="H12" s="111"/>
      <c r="I12" s="111"/>
    </row>
    <row r="13" spans="1:9" ht="18.600000000000001" x14ac:dyDescent="0.45">
      <c r="A13" s="107" t="s">
        <v>38</v>
      </c>
      <c r="E13" s="94" t="s">
        <v>30</v>
      </c>
      <c r="F13" s="111">
        <f>I11+C8</f>
        <v>0</v>
      </c>
      <c r="G13" s="111">
        <f>+F13+C6</f>
        <v>0</v>
      </c>
      <c r="H13" s="111">
        <f>+G13+C6</f>
        <v>0</v>
      </c>
      <c r="I13" s="111">
        <f>+H13+C6</f>
        <v>0</v>
      </c>
    </row>
    <row r="14" spans="1:9" ht="15.95" thickBot="1" x14ac:dyDescent="0.4">
      <c r="A14" s="106" t="s">
        <v>3</v>
      </c>
      <c r="B14" s="106" t="s">
        <v>4</v>
      </c>
      <c r="C14" s="106" t="s">
        <v>5</v>
      </c>
    </row>
    <row r="15" spans="1:9" ht="18.75" x14ac:dyDescent="0.3">
      <c r="A15" s="133"/>
      <c r="B15" s="134"/>
      <c r="C15" s="135"/>
      <c r="E15" s="107" t="s">
        <v>40</v>
      </c>
    </row>
    <row r="16" spans="1:9" ht="18.600000000000001" x14ac:dyDescent="0.45">
      <c r="A16" s="136"/>
      <c r="B16" s="137"/>
      <c r="C16" s="138"/>
      <c r="E16" s="112" t="s">
        <v>41</v>
      </c>
      <c r="F16" s="95"/>
    </row>
    <row r="17" spans="1:6" ht="14.45" x14ac:dyDescent="0.35">
      <c r="A17" s="136"/>
      <c r="B17" s="137"/>
      <c r="C17" s="138"/>
    </row>
    <row r="18" spans="1:6" ht="14.45" x14ac:dyDescent="0.35">
      <c r="A18" s="136"/>
      <c r="B18" s="137"/>
      <c r="C18" s="138"/>
      <c r="E18" s="94" t="s">
        <v>42</v>
      </c>
      <c r="F18" s="131"/>
    </row>
    <row r="19" spans="1:6" x14ac:dyDescent="0.25">
      <c r="A19" s="136"/>
      <c r="B19" s="137"/>
      <c r="C19" s="138"/>
      <c r="E19" s="94" t="s">
        <v>43</v>
      </c>
      <c r="F19" s="131"/>
    </row>
    <row r="20" spans="1:6" ht="14.45" x14ac:dyDescent="0.35">
      <c r="A20" s="136"/>
      <c r="B20" s="137"/>
      <c r="C20" s="138"/>
      <c r="E20" s="94" t="s">
        <v>44</v>
      </c>
      <c r="F20" s="131"/>
    </row>
    <row r="21" spans="1:6" ht="14.45" x14ac:dyDescent="0.35">
      <c r="A21" s="136"/>
      <c r="B21" s="137"/>
      <c r="C21" s="138"/>
      <c r="E21" s="94" t="s">
        <v>45</v>
      </c>
      <c r="F21" s="132"/>
    </row>
    <row r="22" spans="1:6" x14ac:dyDescent="0.25">
      <c r="A22" s="136"/>
      <c r="B22" s="137"/>
      <c r="C22" s="138"/>
      <c r="F22" s="113" t="s">
        <v>46</v>
      </c>
    </row>
    <row r="23" spans="1:6" x14ac:dyDescent="0.25">
      <c r="A23" s="136"/>
      <c r="B23" s="137"/>
      <c r="C23" s="138"/>
    </row>
    <row r="24" spans="1:6" x14ac:dyDescent="0.25">
      <c r="A24" s="136"/>
      <c r="B24" s="137"/>
      <c r="C24" s="138"/>
    </row>
    <row r="25" spans="1:6" x14ac:dyDescent="0.25">
      <c r="A25" s="136"/>
      <c r="B25" s="137"/>
      <c r="C25" s="138"/>
    </row>
    <row r="26" spans="1:6" x14ac:dyDescent="0.25">
      <c r="A26" s="136"/>
      <c r="B26" s="137"/>
      <c r="C26" s="138"/>
    </row>
    <row r="27" spans="1:6" x14ac:dyDescent="0.25">
      <c r="A27" s="136"/>
      <c r="B27" s="137"/>
      <c r="C27" s="138"/>
    </row>
    <row r="28" spans="1:6" x14ac:dyDescent="0.25">
      <c r="A28" s="136"/>
      <c r="B28" s="137"/>
      <c r="C28" s="138"/>
    </row>
    <row r="29" spans="1:6" x14ac:dyDescent="0.25">
      <c r="A29" s="136"/>
      <c r="B29" s="137"/>
      <c r="C29" s="138"/>
    </row>
    <row r="30" spans="1:6" x14ac:dyDescent="0.25">
      <c r="A30" s="136"/>
      <c r="B30" s="137"/>
      <c r="C30" s="138"/>
    </row>
    <row r="31" spans="1:6" x14ac:dyDescent="0.25">
      <c r="A31" s="136"/>
      <c r="B31" s="137"/>
      <c r="C31" s="138"/>
    </row>
    <row r="32" spans="1:6" x14ac:dyDescent="0.25">
      <c r="A32" s="136"/>
      <c r="B32" s="137"/>
      <c r="C32" s="138"/>
    </row>
    <row r="33" spans="1:3" x14ac:dyDescent="0.25">
      <c r="A33" s="136"/>
      <c r="B33" s="137"/>
      <c r="C33" s="138"/>
    </row>
    <row r="34" spans="1:3" x14ac:dyDescent="0.25">
      <c r="A34" s="136"/>
      <c r="B34" s="137"/>
      <c r="C34" s="138"/>
    </row>
    <row r="35" spans="1:3" x14ac:dyDescent="0.25">
      <c r="A35" s="136"/>
      <c r="B35" s="137"/>
      <c r="C35" s="138"/>
    </row>
    <row r="36" spans="1:3" x14ac:dyDescent="0.25">
      <c r="A36" s="136"/>
      <c r="B36" s="137"/>
      <c r="C36" s="138"/>
    </row>
    <row r="37" spans="1:3" x14ac:dyDescent="0.25">
      <c r="A37" s="136"/>
      <c r="B37" s="137"/>
      <c r="C37" s="138"/>
    </row>
    <row r="38" spans="1:3" x14ac:dyDescent="0.25">
      <c r="A38" s="136"/>
      <c r="B38" s="137"/>
      <c r="C38" s="138"/>
    </row>
    <row r="39" spans="1:3" x14ac:dyDescent="0.25">
      <c r="A39" s="136"/>
      <c r="B39" s="137"/>
      <c r="C39" s="138"/>
    </row>
    <row r="40" spans="1:3" x14ac:dyDescent="0.25">
      <c r="A40" s="136"/>
      <c r="B40" s="137"/>
      <c r="C40" s="138"/>
    </row>
    <row r="41" spans="1:3" x14ac:dyDescent="0.25">
      <c r="A41" s="136"/>
      <c r="B41" s="137"/>
      <c r="C41" s="138"/>
    </row>
    <row r="42" spans="1:3" x14ac:dyDescent="0.25">
      <c r="A42" s="136"/>
      <c r="B42" s="137"/>
      <c r="C42" s="138"/>
    </row>
    <row r="43" spans="1:3" x14ac:dyDescent="0.25">
      <c r="A43" s="136"/>
      <c r="B43" s="137"/>
      <c r="C43" s="138"/>
    </row>
    <row r="44" spans="1:3" x14ac:dyDescent="0.25">
      <c r="A44" s="136"/>
      <c r="B44" s="137"/>
      <c r="C44" s="138"/>
    </row>
    <row r="45" spans="1:3" x14ac:dyDescent="0.25">
      <c r="A45" s="136"/>
      <c r="B45" s="137"/>
      <c r="C45" s="138"/>
    </row>
    <row r="46" spans="1:3" x14ac:dyDescent="0.25">
      <c r="A46" s="136"/>
      <c r="B46" s="137"/>
      <c r="C46" s="138"/>
    </row>
    <row r="47" spans="1:3" x14ac:dyDescent="0.25">
      <c r="A47" s="136"/>
      <c r="B47" s="137"/>
      <c r="C47" s="138"/>
    </row>
    <row r="48" spans="1:3" x14ac:dyDescent="0.25">
      <c r="A48" s="136"/>
      <c r="B48" s="137"/>
      <c r="C48" s="138"/>
    </row>
    <row r="49" spans="1:3" x14ac:dyDescent="0.25">
      <c r="A49" s="136"/>
      <c r="B49" s="137"/>
      <c r="C49" s="138"/>
    </row>
    <row r="50" spans="1:3" x14ac:dyDescent="0.25">
      <c r="A50" s="136"/>
      <c r="B50" s="137"/>
      <c r="C50" s="138"/>
    </row>
    <row r="51" spans="1:3" x14ac:dyDescent="0.25">
      <c r="A51" s="136"/>
      <c r="B51" s="137"/>
      <c r="C51" s="138"/>
    </row>
    <row r="52" spans="1:3" x14ac:dyDescent="0.25">
      <c r="A52" s="136"/>
      <c r="B52" s="137"/>
      <c r="C52" s="138"/>
    </row>
    <row r="53" spans="1:3" x14ac:dyDescent="0.25">
      <c r="A53" s="136"/>
      <c r="B53" s="137"/>
      <c r="C53" s="138"/>
    </row>
    <row r="54" spans="1:3" x14ac:dyDescent="0.25">
      <c r="A54" s="136"/>
      <c r="B54" s="137"/>
      <c r="C54" s="138"/>
    </row>
    <row r="55" spans="1:3" x14ac:dyDescent="0.25">
      <c r="A55" s="136"/>
      <c r="B55" s="137"/>
      <c r="C55" s="138"/>
    </row>
    <row r="56" spans="1:3" x14ac:dyDescent="0.25">
      <c r="A56" s="136"/>
      <c r="B56" s="137"/>
      <c r="C56" s="138"/>
    </row>
    <row r="57" spans="1:3" x14ac:dyDescent="0.25">
      <c r="A57" s="136"/>
      <c r="B57" s="137"/>
      <c r="C57" s="138"/>
    </row>
    <row r="58" spans="1:3" x14ac:dyDescent="0.25">
      <c r="A58" s="136"/>
      <c r="B58" s="137"/>
      <c r="C58" s="138"/>
    </row>
    <row r="59" spans="1:3" x14ac:dyDescent="0.25">
      <c r="A59" s="136"/>
      <c r="B59" s="137"/>
      <c r="C59" s="138"/>
    </row>
    <row r="60" spans="1:3" x14ac:dyDescent="0.25">
      <c r="A60" s="136"/>
      <c r="B60" s="137"/>
      <c r="C60" s="138"/>
    </row>
    <row r="61" spans="1:3" x14ac:dyDescent="0.25">
      <c r="A61" s="136"/>
      <c r="B61" s="137"/>
      <c r="C61" s="138"/>
    </row>
    <row r="62" spans="1:3" x14ac:dyDescent="0.25">
      <c r="A62" s="136"/>
      <c r="B62" s="137"/>
      <c r="C62" s="138"/>
    </row>
    <row r="63" spans="1:3" x14ac:dyDescent="0.25">
      <c r="A63" s="136"/>
      <c r="B63" s="137"/>
      <c r="C63" s="138"/>
    </row>
    <row r="64" spans="1:3" x14ac:dyDescent="0.25">
      <c r="A64" s="136"/>
      <c r="B64" s="137"/>
      <c r="C64" s="138"/>
    </row>
    <row r="65" spans="1:3" x14ac:dyDescent="0.25">
      <c r="A65" s="136"/>
      <c r="B65" s="137"/>
      <c r="C65" s="138"/>
    </row>
    <row r="66" spans="1:3" x14ac:dyDescent="0.25">
      <c r="A66" s="136"/>
      <c r="B66" s="137"/>
      <c r="C66" s="138"/>
    </row>
    <row r="67" spans="1:3" x14ac:dyDescent="0.25">
      <c r="A67" s="136"/>
      <c r="B67" s="137"/>
      <c r="C67" s="138"/>
    </row>
    <row r="68" spans="1:3" x14ac:dyDescent="0.25">
      <c r="A68" s="136"/>
      <c r="B68" s="137"/>
      <c r="C68" s="138"/>
    </row>
    <row r="69" spans="1:3" x14ac:dyDescent="0.25">
      <c r="A69" s="136"/>
      <c r="B69" s="137"/>
      <c r="C69" s="138"/>
    </row>
    <row r="70" spans="1:3" x14ac:dyDescent="0.25">
      <c r="A70" s="136"/>
      <c r="B70" s="137"/>
      <c r="C70" s="138"/>
    </row>
    <row r="71" spans="1:3" x14ac:dyDescent="0.25">
      <c r="A71" s="136"/>
      <c r="B71" s="137"/>
      <c r="C71" s="138"/>
    </row>
    <row r="72" spans="1:3" x14ac:dyDescent="0.25">
      <c r="A72" s="136"/>
      <c r="B72" s="137"/>
      <c r="C72" s="138"/>
    </row>
    <row r="73" spans="1:3" x14ac:dyDescent="0.25">
      <c r="A73" s="136"/>
      <c r="B73" s="137"/>
      <c r="C73" s="138"/>
    </row>
    <row r="74" spans="1:3" x14ac:dyDescent="0.25">
      <c r="A74" s="136"/>
      <c r="B74" s="137"/>
      <c r="C74" s="138"/>
    </row>
    <row r="75" spans="1:3" x14ac:dyDescent="0.25">
      <c r="A75" s="136"/>
      <c r="B75" s="137"/>
      <c r="C75" s="138"/>
    </row>
    <row r="76" spans="1:3" x14ac:dyDescent="0.25">
      <c r="A76" s="136"/>
      <c r="B76" s="137"/>
      <c r="C76" s="138"/>
    </row>
    <row r="77" spans="1:3" x14ac:dyDescent="0.25">
      <c r="A77" s="136"/>
      <c r="B77" s="137"/>
      <c r="C77" s="138"/>
    </row>
    <row r="78" spans="1:3" x14ac:dyDescent="0.25">
      <c r="A78" s="136"/>
      <c r="B78" s="137"/>
      <c r="C78" s="138"/>
    </row>
    <row r="79" spans="1:3" x14ac:dyDescent="0.25">
      <c r="A79" s="136"/>
      <c r="B79" s="137"/>
      <c r="C79" s="138"/>
    </row>
    <row r="80" spans="1:3" x14ac:dyDescent="0.25">
      <c r="A80" s="136"/>
      <c r="B80" s="137"/>
      <c r="C80" s="138"/>
    </row>
    <row r="81" spans="1:3" x14ac:dyDescent="0.25">
      <c r="A81" s="136"/>
      <c r="B81" s="137"/>
      <c r="C81" s="138"/>
    </row>
    <row r="82" spans="1:3" x14ac:dyDescent="0.25">
      <c r="A82" s="136"/>
      <c r="B82" s="137"/>
      <c r="C82" s="138"/>
    </row>
    <row r="83" spans="1:3" x14ac:dyDescent="0.25">
      <c r="A83" s="136"/>
      <c r="B83" s="137"/>
      <c r="C83" s="138"/>
    </row>
    <row r="84" spans="1:3" x14ac:dyDescent="0.25">
      <c r="A84" s="136"/>
      <c r="B84" s="137"/>
      <c r="C84" s="138"/>
    </row>
    <row r="85" spans="1:3" x14ac:dyDescent="0.25">
      <c r="A85" s="136"/>
      <c r="B85" s="137"/>
      <c r="C85" s="138"/>
    </row>
    <row r="86" spans="1:3" x14ac:dyDescent="0.25">
      <c r="A86" s="136"/>
      <c r="B86" s="137"/>
      <c r="C86" s="138"/>
    </row>
    <row r="87" spans="1:3" x14ac:dyDescent="0.25">
      <c r="A87" s="136"/>
      <c r="B87" s="137"/>
      <c r="C87" s="138"/>
    </row>
    <row r="88" spans="1:3" x14ac:dyDescent="0.25">
      <c r="A88" s="136"/>
      <c r="B88" s="137"/>
      <c r="C88" s="138"/>
    </row>
    <row r="89" spans="1:3" x14ac:dyDescent="0.25">
      <c r="A89" s="136"/>
      <c r="B89" s="137"/>
      <c r="C89" s="138"/>
    </row>
    <row r="90" spans="1:3" x14ac:dyDescent="0.25">
      <c r="A90" s="136"/>
      <c r="B90" s="137"/>
      <c r="C90" s="138"/>
    </row>
    <row r="91" spans="1:3" x14ac:dyDescent="0.25">
      <c r="A91" s="136"/>
      <c r="B91" s="137"/>
      <c r="C91" s="138"/>
    </row>
    <row r="92" spans="1:3" x14ac:dyDescent="0.25">
      <c r="A92" s="136"/>
      <c r="B92" s="137"/>
      <c r="C92" s="138"/>
    </row>
    <row r="93" spans="1:3" x14ac:dyDescent="0.25">
      <c r="A93" s="136"/>
      <c r="B93" s="137"/>
      <c r="C93" s="138"/>
    </row>
    <row r="94" spans="1:3" x14ac:dyDescent="0.25">
      <c r="A94" s="136"/>
      <c r="B94" s="137"/>
      <c r="C94" s="138"/>
    </row>
    <row r="95" spans="1:3" x14ac:dyDescent="0.25">
      <c r="A95" s="136"/>
      <c r="B95" s="137"/>
      <c r="C95" s="138"/>
    </row>
    <row r="96" spans="1:3" x14ac:dyDescent="0.25">
      <c r="A96" s="136"/>
      <c r="B96" s="137"/>
      <c r="C96" s="138"/>
    </row>
    <row r="97" spans="1:3" x14ac:dyDescent="0.25">
      <c r="A97" s="136"/>
      <c r="B97" s="137"/>
      <c r="C97" s="138"/>
    </row>
    <row r="98" spans="1:3" x14ac:dyDescent="0.25">
      <c r="A98" s="136"/>
      <c r="B98" s="137"/>
      <c r="C98" s="138"/>
    </row>
    <row r="99" spans="1:3" x14ac:dyDescent="0.25">
      <c r="A99" s="136"/>
      <c r="B99" s="137"/>
      <c r="C99" s="138"/>
    </row>
    <row r="100" spans="1:3" x14ac:dyDescent="0.25">
      <c r="A100" s="136"/>
      <c r="B100" s="137"/>
      <c r="C100" s="138"/>
    </row>
    <row r="101" spans="1:3" x14ac:dyDescent="0.25">
      <c r="A101" s="136"/>
      <c r="B101" s="137"/>
      <c r="C101" s="138"/>
    </row>
    <row r="102" spans="1:3" x14ac:dyDescent="0.25">
      <c r="A102" s="136"/>
      <c r="B102" s="137"/>
      <c r="C102" s="138"/>
    </row>
    <row r="103" spans="1:3" x14ac:dyDescent="0.25">
      <c r="A103" s="136"/>
      <c r="B103" s="137"/>
      <c r="C103" s="138"/>
    </row>
    <row r="104" spans="1:3" x14ac:dyDescent="0.25">
      <c r="A104" s="136"/>
      <c r="B104" s="137"/>
      <c r="C104" s="138"/>
    </row>
    <row r="105" spans="1:3" x14ac:dyDescent="0.25">
      <c r="A105" s="136"/>
      <c r="B105" s="137"/>
      <c r="C105" s="138"/>
    </row>
    <row r="106" spans="1:3" x14ac:dyDescent="0.25">
      <c r="A106" s="136"/>
      <c r="B106" s="137"/>
      <c r="C106" s="138"/>
    </row>
    <row r="107" spans="1:3" x14ac:dyDescent="0.25">
      <c r="A107" s="136"/>
      <c r="B107" s="137"/>
      <c r="C107" s="138"/>
    </row>
    <row r="108" spans="1:3" x14ac:dyDescent="0.25">
      <c r="A108" s="136"/>
      <c r="B108" s="137"/>
      <c r="C108" s="138"/>
    </row>
    <row r="109" spans="1:3" x14ac:dyDescent="0.25">
      <c r="A109" s="136"/>
      <c r="B109" s="137"/>
      <c r="C109" s="138"/>
    </row>
    <row r="110" spans="1:3" x14ac:dyDescent="0.25">
      <c r="A110" s="136"/>
      <c r="B110" s="137"/>
      <c r="C110" s="138"/>
    </row>
    <row r="111" spans="1:3" x14ac:dyDescent="0.25">
      <c r="A111" s="136"/>
      <c r="B111" s="137"/>
      <c r="C111" s="138"/>
    </row>
    <row r="112" spans="1:3" x14ac:dyDescent="0.25">
      <c r="A112" s="136"/>
      <c r="B112" s="137"/>
      <c r="C112" s="138"/>
    </row>
    <row r="113" spans="1:3" x14ac:dyDescent="0.25">
      <c r="A113" s="136"/>
      <c r="B113" s="137"/>
      <c r="C113" s="138"/>
    </row>
    <row r="114" spans="1:3" ht="15.75" thickBot="1" x14ac:dyDescent="0.3">
      <c r="A114" s="139"/>
      <c r="B114" s="140"/>
      <c r="C114" s="14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6"/>
  <sheetViews>
    <sheetView showZeros="0" zoomScale="80" zoomScaleNormal="80" zoomScalePageLayoutView="80" workbookViewId="0">
      <selection activeCell="N15" sqref="N15"/>
    </sheetView>
  </sheetViews>
  <sheetFormatPr defaultColWidth="11.42578125" defaultRowHeight="15" x14ac:dyDescent="0.25"/>
  <cols>
    <col min="1" max="1" width="4.42578125" style="1" customWidth="1"/>
    <col min="2" max="2" width="4.42578125" style="1" hidden="1" customWidth="1"/>
    <col min="3" max="3" width="5.42578125" style="1" customWidth="1"/>
    <col min="4" max="4" width="5.42578125" style="1" hidden="1" customWidth="1"/>
    <col min="5" max="6" width="18.5703125" style="1" customWidth="1"/>
    <col min="7" max="7" width="11.7109375" style="1" bestFit="1" customWidth="1"/>
    <col min="8" max="8" width="9.42578125" style="1" bestFit="1" customWidth="1"/>
    <col min="9" max="9" width="3.42578125" customWidth="1"/>
    <col min="10" max="10" width="6.140625" customWidth="1"/>
    <col min="11" max="12" width="5.5703125" hidden="1" customWidth="1"/>
    <col min="13" max="13" width="6.140625" customWidth="1"/>
    <col min="14" max="14" width="28.5703125" customWidth="1"/>
    <col min="15" max="15" width="10" hidden="1" customWidth="1"/>
    <col min="16" max="16" width="5.85546875" bestFit="1" customWidth="1"/>
    <col min="17" max="17" width="11.28515625" bestFit="1" customWidth="1"/>
    <col min="18" max="18" width="6.140625" customWidth="1"/>
    <col min="19" max="19" width="5.5703125" hidden="1" customWidth="1"/>
    <col min="20" max="20" width="6.140625" customWidth="1"/>
    <col min="21" max="21" width="28.5703125" customWidth="1"/>
    <col min="22" max="22" width="10" hidden="1" customWidth="1"/>
    <col min="23" max="23" width="5.85546875" bestFit="1" customWidth="1"/>
    <col min="24" max="24" width="2.85546875" customWidth="1"/>
    <col min="25" max="25" width="5.85546875" style="3" hidden="1" customWidth="1"/>
    <col min="26" max="26" width="6.140625" customWidth="1"/>
    <col min="27" max="27" width="28.5703125" customWidth="1"/>
    <col min="28" max="28" width="10.140625" hidden="1" customWidth="1"/>
    <col min="29" max="29" width="5.42578125" customWidth="1"/>
    <col min="30" max="30" width="4.42578125" customWidth="1"/>
    <col min="31" max="31" width="11.42578125" customWidth="1"/>
    <col min="32" max="32" width="2" hidden="1" customWidth="1"/>
    <col min="33" max="33" width="6.42578125" bestFit="1" customWidth="1"/>
    <col min="34" max="34" width="22.42578125" style="4" bestFit="1" customWidth="1"/>
    <col min="35" max="35" width="18.5703125" style="4" customWidth="1"/>
    <col min="36" max="36" width="14.140625" bestFit="1" customWidth="1"/>
  </cols>
  <sheetData>
    <row r="1" spans="1:36" ht="14.45" x14ac:dyDescent="0.35">
      <c r="M1" s="2"/>
    </row>
    <row r="2" spans="1:36" ht="71.25" customHeight="1" x14ac:dyDescent="0.6">
      <c r="J2" s="142" t="str">
        <f>CONCATENATE(General!F18,General!F22,General!F19,General!F22,General!F20,General!F22,General!F21)</f>
        <v xml:space="preserve">   </v>
      </c>
      <c r="K2" s="142"/>
      <c r="L2" s="142"/>
      <c r="M2" s="142"/>
      <c r="N2" s="142"/>
      <c r="O2" s="142"/>
      <c r="P2" s="142"/>
      <c r="Q2" s="142"/>
      <c r="R2" s="142"/>
      <c r="U2" s="142" t="str">
        <f>General!F2</f>
        <v>Junior Ladies</v>
      </c>
      <c r="V2" s="142"/>
      <c r="W2" s="142"/>
      <c r="X2" s="142"/>
      <c r="AB2" s="5"/>
    </row>
    <row r="3" spans="1:36" ht="14.45" customHeight="1" x14ac:dyDescent="0.35">
      <c r="U3" s="6"/>
      <c r="V3" s="6"/>
    </row>
    <row r="4" spans="1:36" ht="18" customHeight="1" x14ac:dyDescent="0.4">
      <c r="A4" s="7" t="s">
        <v>0</v>
      </c>
      <c r="B4" s="7"/>
      <c r="J4" s="8"/>
      <c r="K4" s="8"/>
      <c r="L4" s="8"/>
      <c r="N4" s="9"/>
      <c r="O4" s="9"/>
      <c r="AE4" s="10" t="s">
        <v>1</v>
      </c>
      <c r="AF4" s="8"/>
    </row>
    <row r="5" spans="1:36" ht="14.45" customHeight="1" x14ac:dyDescent="0.35">
      <c r="A5" s="11" t="s">
        <v>2</v>
      </c>
      <c r="B5" s="11"/>
      <c r="C5" s="12" t="s">
        <v>3</v>
      </c>
      <c r="D5" s="12" t="s">
        <v>31</v>
      </c>
      <c r="E5" s="13" t="s">
        <v>4</v>
      </c>
      <c r="F5" s="13" t="s">
        <v>5</v>
      </c>
      <c r="G5" s="11" t="s">
        <v>17</v>
      </c>
      <c r="H5" s="11" t="s">
        <v>6</v>
      </c>
      <c r="AE5" s="14" t="s">
        <v>2</v>
      </c>
      <c r="AF5" s="15"/>
      <c r="AG5" s="16" t="s">
        <v>3</v>
      </c>
      <c r="AH5" s="17" t="s">
        <v>4</v>
      </c>
      <c r="AI5" s="18" t="s">
        <v>5</v>
      </c>
      <c r="AJ5" s="19" t="s">
        <v>18</v>
      </c>
    </row>
    <row r="6" spans="1:36" ht="14.45" customHeight="1" x14ac:dyDescent="0.35">
      <c r="A6" s="20">
        <v>1</v>
      </c>
      <c r="B6" s="96">
        <f>IF(General!$C$10=1,'Class 1'!D6,'Class 1'!C6)</f>
        <v>0</v>
      </c>
      <c r="C6" s="124"/>
      <c r="D6" s="108">
        <f>IF(General!$C$10=1,'Class 1'!A6,0)</f>
        <v>0</v>
      </c>
      <c r="E6" s="108">
        <f>IF(C6&lt;&gt;0,VLOOKUP(C6,General!$A$15:$C$114,2,FALSE),0)</f>
        <v>0</v>
      </c>
      <c r="F6" s="108">
        <f>IF(C6&lt;&gt;0,VLOOKUP(C6,General!$A$15:$C$114,3,FALSE),0)</f>
        <v>0</v>
      </c>
      <c r="G6" s="121"/>
      <c r="H6" s="22"/>
      <c r="J6" s="23" t="s">
        <v>7</v>
      </c>
      <c r="K6" s="23"/>
      <c r="L6" s="23"/>
      <c r="M6" s="23"/>
      <c r="N6" s="9">
        <f>General!F5</f>
        <v>0</v>
      </c>
      <c r="O6" s="9"/>
      <c r="AE6" s="25">
        <v>1</v>
      </c>
      <c r="AF6" s="26">
        <v>1</v>
      </c>
      <c r="AG6" s="27" t="str">
        <f>VLOOKUP($AF6,$Y$19:$AA$22,2,FALSE)</f>
        <v/>
      </c>
      <c r="AH6" s="28" t="e">
        <f>IF(AG6&gt;0,VLOOKUP($AG6,$B$6:$G$21,4,FALSE),0)</f>
        <v>#N/A</v>
      </c>
      <c r="AI6" s="28" t="e">
        <f>IF(AH6&gt;0,VLOOKUP($AG6,$B$6:$G$21,5,FALSE),0)</f>
        <v>#N/A</v>
      </c>
      <c r="AJ6" s="29" t="e">
        <f>IF(AG6&gt;0,VLOOKUP(AG6,$B$6:$G$105,6,FALSE),0)</f>
        <v>#N/A</v>
      </c>
    </row>
    <row r="7" spans="1:36" ht="14.45" customHeight="1" x14ac:dyDescent="0.35">
      <c r="A7" s="30">
        <v>2</v>
      </c>
      <c r="B7" s="97">
        <f>IF(General!$C$10=1,'Class 1'!D7,'Class 1'!C7)</f>
        <v>0</v>
      </c>
      <c r="C7" s="125"/>
      <c r="D7" s="109">
        <f>IF(General!$C$10=1,'Class 1'!A7,0)</f>
        <v>0</v>
      </c>
      <c r="E7" s="108">
        <f>IF(C7&lt;&gt;0,VLOOKUP(C7,General!$A$15:$C$114,2,FALSE),0)</f>
        <v>0</v>
      </c>
      <c r="F7" s="108">
        <f>IF(C7&lt;&gt;0,VLOOKUP(C7,General!$A$15:$C$114,3,FALSE),0)</f>
        <v>0</v>
      </c>
      <c r="G7" s="122"/>
      <c r="H7" s="32">
        <f t="shared" ref="H7:H19" si="0">IF(G7&gt;0,G7-G$6,0)</f>
        <v>0</v>
      </c>
      <c r="J7" s="33"/>
      <c r="K7" s="33"/>
      <c r="L7" s="33"/>
      <c r="M7" s="12" t="s">
        <v>3</v>
      </c>
      <c r="N7" s="34" t="s">
        <v>4</v>
      </c>
      <c r="O7" s="35" t="s">
        <v>17</v>
      </c>
      <c r="P7" s="11" t="s">
        <v>2</v>
      </c>
      <c r="Q7" s="23"/>
      <c r="R7" s="23"/>
      <c r="S7" s="23"/>
      <c r="T7" s="23"/>
      <c r="U7" s="23"/>
      <c r="V7" s="23"/>
      <c r="W7" s="23"/>
      <c r="X7" s="23"/>
      <c r="Y7" s="36"/>
      <c r="Z7" s="23"/>
      <c r="AA7" s="23"/>
      <c r="AB7" s="23"/>
      <c r="AC7" s="23"/>
      <c r="AE7" s="25">
        <v>2</v>
      </c>
      <c r="AF7" s="26">
        <v>2</v>
      </c>
      <c r="AG7" s="27" t="str">
        <f>VLOOKUP($AF7,$Y$19:$AA$22,2,FALSE)</f>
        <v/>
      </c>
      <c r="AH7" s="28" t="e">
        <f t="shared" ref="AH7:AH21" si="1">IF(AG7&gt;0,VLOOKUP($AG7,$B$6:$G$21,4,FALSE),0)</f>
        <v>#N/A</v>
      </c>
      <c r="AI7" s="28" t="e">
        <f t="shared" ref="AI7:AI21" si="2">IF(AH7&gt;0,VLOOKUP($AG7,$B$6:$G$21,5,FALSE),0)</f>
        <v>#N/A</v>
      </c>
      <c r="AJ7" s="29" t="e">
        <f t="shared" ref="AJ7:AJ21" si="3">IF(AG7&gt;0,VLOOKUP(AG7,$B$6:$G$105,6,FALSE),0)</f>
        <v>#N/A</v>
      </c>
    </row>
    <row r="8" spans="1:36" ht="14.45" customHeight="1" x14ac:dyDescent="0.35">
      <c r="A8" s="30">
        <v>3</v>
      </c>
      <c r="B8" s="97">
        <f>IF(General!$C$10=1,'Class 1'!D8,'Class 1'!C8)</f>
        <v>0</v>
      </c>
      <c r="C8" s="125"/>
      <c r="D8" s="109">
        <f>IF(General!$C$10=1,'Class 1'!A8,0)</f>
        <v>0</v>
      </c>
      <c r="E8" s="108">
        <f>IF(C8&lt;&gt;0,VLOOKUP(C8,General!$A$15:$C$114,2,FALSE),0)</f>
        <v>0</v>
      </c>
      <c r="F8" s="108">
        <f>IF(C8&lt;&gt;0,VLOOKUP(C8,General!$A$15:$C$114,3,FALSE),0)</f>
        <v>0</v>
      </c>
      <c r="G8" s="122"/>
      <c r="H8" s="32">
        <f t="shared" si="0"/>
        <v>0</v>
      </c>
      <c r="J8" s="33"/>
      <c r="K8" s="37">
        <v>1</v>
      </c>
      <c r="L8" s="75">
        <f>P8</f>
        <v>0</v>
      </c>
      <c r="M8" s="78">
        <f>LOOKUP(K8,$A$6:$B$21)</f>
        <v>0</v>
      </c>
      <c r="N8" s="38">
        <f>LOOKUP(K8,$A$6:$E$21)</f>
        <v>0</v>
      </c>
      <c r="O8" s="21"/>
      <c r="P8" s="118"/>
      <c r="Q8" s="23"/>
      <c r="R8" s="23"/>
      <c r="S8" s="23"/>
      <c r="T8" s="23"/>
      <c r="U8" s="23"/>
      <c r="V8" s="23"/>
      <c r="W8" s="23"/>
      <c r="X8" s="23"/>
      <c r="Y8" s="36"/>
      <c r="Z8" s="23"/>
      <c r="AA8" s="23"/>
      <c r="AB8" s="23"/>
      <c r="AC8" s="23"/>
      <c r="AE8" s="25">
        <v>3</v>
      </c>
      <c r="AF8" s="26">
        <v>3</v>
      </c>
      <c r="AG8" s="27" t="str">
        <f>VLOOKUP($AF8,$Y$19:$AA$22,2,FALSE)</f>
        <v/>
      </c>
      <c r="AH8" s="28" t="e">
        <f t="shared" si="1"/>
        <v>#N/A</v>
      </c>
      <c r="AI8" s="28" t="e">
        <f t="shared" si="2"/>
        <v>#N/A</v>
      </c>
      <c r="AJ8" s="29" t="e">
        <f t="shared" si="3"/>
        <v>#N/A</v>
      </c>
    </row>
    <row r="9" spans="1:36" ht="12.75" customHeight="1" x14ac:dyDescent="0.35">
      <c r="A9" s="30">
        <v>4</v>
      </c>
      <c r="B9" s="97">
        <f>IF(General!$C$10=1,'Class 1'!D9,'Class 1'!C9)</f>
        <v>0</v>
      </c>
      <c r="C9" s="125"/>
      <c r="D9" s="109">
        <f>IF(General!$C$10=1,'Class 1'!A9,0)</f>
        <v>0</v>
      </c>
      <c r="E9" s="108">
        <f>IF(C9&lt;&gt;0,VLOOKUP(C9,General!$A$15:$C$114,2,FALSE),0)</f>
        <v>0</v>
      </c>
      <c r="F9" s="108">
        <f>IF(C9&lt;&gt;0,VLOOKUP(C9,General!$A$15:$C$114,3,FALSE),0)</f>
        <v>0</v>
      </c>
      <c r="G9" s="122"/>
      <c r="H9" s="32">
        <f t="shared" si="0"/>
        <v>0</v>
      </c>
      <c r="J9" s="39" t="s">
        <v>8</v>
      </c>
      <c r="K9" s="40">
        <v>8</v>
      </c>
      <c r="L9" s="76">
        <f>P9</f>
        <v>0</v>
      </c>
      <c r="M9" s="79">
        <f>LOOKUP(K9,$A$6:$B$21)</f>
        <v>0</v>
      </c>
      <c r="N9" s="41">
        <f>LOOKUP(K9,$A$6:$E$21)</f>
        <v>0</v>
      </c>
      <c r="O9" s="31"/>
      <c r="P9" s="119"/>
      <c r="Q9" s="23"/>
      <c r="R9" s="23"/>
      <c r="S9" s="23"/>
      <c r="T9" s="23"/>
      <c r="U9" s="23"/>
      <c r="V9" s="23"/>
      <c r="W9" s="23"/>
      <c r="X9" s="23"/>
      <c r="Y9" s="36"/>
      <c r="Z9" s="23"/>
      <c r="AA9" s="23"/>
      <c r="AB9" s="23"/>
      <c r="AC9" s="23"/>
      <c r="AE9" s="25">
        <v>4</v>
      </c>
      <c r="AF9" s="26">
        <v>4</v>
      </c>
      <c r="AG9" s="27" t="str">
        <f>VLOOKUP($AF9,$Y$19:$AA$22,2,FALSE)</f>
        <v/>
      </c>
      <c r="AH9" s="28" t="e">
        <f t="shared" si="1"/>
        <v>#N/A</v>
      </c>
      <c r="AI9" s="28" t="e">
        <f t="shared" si="2"/>
        <v>#N/A</v>
      </c>
      <c r="AJ9" s="29" t="e">
        <f t="shared" si="3"/>
        <v>#N/A</v>
      </c>
    </row>
    <row r="10" spans="1:36" ht="14.45" customHeight="1" x14ac:dyDescent="0.35">
      <c r="A10" s="30">
        <v>5</v>
      </c>
      <c r="B10" s="97">
        <f>IF(General!$C$10=1,'Class 1'!D10,'Class 1'!C10)</f>
        <v>0</v>
      </c>
      <c r="C10" s="125"/>
      <c r="D10" s="109">
        <f>IF(General!$C$10=1,'Class 1'!A10,0)</f>
        <v>0</v>
      </c>
      <c r="E10" s="108">
        <f>IF(C10&lt;&gt;0,VLOOKUP(C10,General!$A$15:$C$114,2,FALSE),0)</f>
        <v>0</v>
      </c>
      <c r="F10" s="108">
        <f>IF(C10&lt;&gt;0,VLOOKUP(C10,General!$A$15:$C$114,3,FALSE),0)</f>
        <v>0</v>
      </c>
      <c r="G10" s="122"/>
      <c r="H10" s="32">
        <f t="shared" si="0"/>
        <v>0</v>
      </c>
      <c r="J10" s="42"/>
      <c r="K10" s="40">
        <v>9</v>
      </c>
      <c r="L10" s="76">
        <f>P10</f>
        <v>0</v>
      </c>
      <c r="M10" s="79">
        <f>LOOKUP(K10,$A$6:$B$21)</f>
        <v>0</v>
      </c>
      <c r="N10" s="41">
        <f>LOOKUP(K10,$A$6:$E$21)</f>
        <v>0</v>
      </c>
      <c r="O10" s="31"/>
      <c r="P10" s="119"/>
      <c r="Q10" s="23"/>
      <c r="R10" s="23" t="s">
        <v>9</v>
      </c>
      <c r="S10" s="23"/>
      <c r="T10" s="23"/>
      <c r="U10" s="9">
        <f>+General!F10</f>
        <v>0</v>
      </c>
      <c r="V10" s="24"/>
      <c r="W10" s="23"/>
      <c r="X10" s="23"/>
      <c r="Y10" s="36"/>
      <c r="Z10" s="23"/>
      <c r="AA10" s="23"/>
      <c r="AB10" s="23"/>
      <c r="AC10" s="23"/>
      <c r="AE10" s="25">
        <v>5</v>
      </c>
      <c r="AF10" s="26">
        <v>1</v>
      </c>
      <c r="AG10" s="27">
        <f>IF($C$106&gt;4,VLOOKUP($AF10,$Q$102:$U$103,4,FALSE),0)</f>
        <v>0</v>
      </c>
      <c r="AH10" s="28">
        <f t="shared" si="1"/>
        <v>0</v>
      </c>
      <c r="AI10" s="28">
        <f t="shared" si="2"/>
        <v>0</v>
      </c>
      <c r="AJ10" s="29">
        <f t="shared" si="3"/>
        <v>0</v>
      </c>
    </row>
    <row r="11" spans="1:36" ht="14.45" x14ac:dyDescent="0.35">
      <c r="A11" s="30">
        <v>6</v>
      </c>
      <c r="B11" s="97">
        <f>IF(General!$C$10=1,'Class 1'!D11,'Class 1'!C11)</f>
        <v>0</v>
      </c>
      <c r="C11" s="125"/>
      <c r="D11" s="109">
        <f>IF(General!$C$10=1,'Class 1'!A11,0)</f>
        <v>0</v>
      </c>
      <c r="E11" s="108">
        <f>IF(C11&lt;&gt;0,VLOOKUP(C11,General!$A$15:$C$114,2,FALSE),0)</f>
        <v>0</v>
      </c>
      <c r="F11" s="108">
        <f>IF(C11&lt;&gt;0,VLOOKUP(C11,General!$A$15:$C$114,3,FALSE),0)</f>
        <v>0</v>
      </c>
      <c r="G11" s="122"/>
      <c r="H11" s="32">
        <f t="shared" si="0"/>
        <v>0</v>
      </c>
      <c r="J11" s="43"/>
      <c r="K11" s="44">
        <v>16</v>
      </c>
      <c r="L11" s="77">
        <f>P11</f>
        <v>0</v>
      </c>
      <c r="M11" s="80">
        <f>LOOKUP(K11,$A$6:$B$21)</f>
        <v>0</v>
      </c>
      <c r="N11" s="45">
        <f>LOOKUP(K11,$A$6:$E$21)</f>
        <v>0</v>
      </c>
      <c r="O11" s="69"/>
      <c r="P11" s="120"/>
      <c r="Q11" s="23"/>
      <c r="R11" s="46"/>
      <c r="S11" s="46"/>
      <c r="T11" s="12" t="s">
        <v>3</v>
      </c>
      <c r="U11" s="34" t="s">
        <v>4</v>
      </c>
      <c r="V11" s="35" t="s">
        <v>17</v>
      </c>
      <c r="W11" s="11" t="s">
        <v>2</v>
      </c>
      <c r="X11" s="23"/>
      <c r="Y11" s="47"/>
      <c r="Z11" s="23"/>
      <c r="AA11" s="23"/>
      <c r="AB11" s="23"/>
      <c r="AC11" s="23"/>
      <c r="AE11" s="25">
        <v>6</v>
      </c>
      <c r="AF11" s="26">
        <v>2</v>
      </c>
      <c r="AG11" s="27">
        <f>IF($C$106&gt;5,VLOOKUP($AF11,$Q$102:$U$103,4,FALSE),0)</f>
        <v>0</v>
      </c>
      <c r="AH11" s="28">
        <f t="shared" si="1"/>
        <v>0</v>
      </c>
      <c r="AI11" s="28">
        <f t="shared" si="2"/>
        <v>0</v>
      </c>
      <c r="AJ11" s="29">
        <f t="shared" si="3"/>
        <v>0</v>
      </c>
    </row>
    <row r="12" spans="1:36" ht="14.45" x14ac:dyDescent="0.35">
      <c r="A12" s="30">
        <v>7</v>
      </c>
      <c r="B12" s="97">
        <f>IF(General!$C$10=1,'Class 1'!D12,'Class 1'!C12)</f>
        <v>0</v>
      </c>
      <c r="C12" s="125"/>
      <c r="D12" s="109">
        <f>IF(General!$C$10=1,'Class 1'!A12,0)</f>
        <v>0</v>
      </c>
      <c r="E12" s="108">
        <f>IF(C12&lt;&gt;0,VLOOKUP(C12,General!$A$15:$C$114,2,FALSE),0)</f>
        <v>0</v>
      </c>
      <c r="F12" s="108">
        <f>IF(C12&lt;&gt;0,VLOOKUP(C12,General!$A$15:$C$114,3,FALSE),0)</f>
        <v>0</v>
      </c>
      <c r="G12" s="122"/>
      <c r="H12" s="32">
        <f t="shared" si="0"/>
        <v>0</v>
      </c>
      <c r="M12" s="23"/>
      <c r="N12" s="23"/>
      <c r="O12" s="23"/>
      <c r="P12" s="23"/>
      <c r="Q12" s="23"/>
      <c r="R12" s="46"/>
      <c r="S12" s="48">
        <f>W12</f>
        <v>0</v>
      </c>
      <c r="T12" s="99" t="str">
        <f xml:space="preserve"> IF(P8 =1, M8, IF(P9 =1, M9, IF(P10 =1, M10, IF(P11 =1, M11, ""))))</f>
        <v/>
      </c>
      <c r="U12" s="83" t="str">
        <f xml:space="preserve"> IF(P8 =1, N8, IF(P9 =1, N9, IF(P10 =1, N10, IF(P11 =1, N11, ""))))</f>
        <v/>
      </c>
      <c r="V12" s="84"/>
      <c r="W12" s="115"/>
      <c r="X12" s="23"/>
      <c r="Y12" s="50"/>
      <c r="Z12" s="23"/>
      <c r="AA12" s="23"/>
      <c r="AB12" s="23"/>
      <c r="AC12" s="23"/>
      <c r="AE12" s="25">
        <v>7</v>
      </c>
      <c r="AF12" s="26">
        <v>1</v>
      </c>
      <c r="AG12" s="27">
        <f>IF($C$106&gt;6,VLOOKUP($AF12,$Q$104:$U$105,4,FALSE),0)</f>
        <v>0</v>
      </c>
      <c r="AH12" s="28">
        <f t="shared" si="1"/>
        <v>0</v>
      </c>
      <c r="AI12" s="28">
        <f t="shared" si="2"/>
        <v>0</v>
      </c>
      <c r="AJ12" s="29">
        <f t="shared" si="3"/>
        <v>0</v>
      </c>
    </row>
    <row r="13" spans="1:36" ht="14.45" x14ac:dyDescent="0.35">
      <c r="A13" s="30">
        <v>8</v>
      </c>
      <c r="B13" s="97">
        <f>IF(General!$C$10=1,'Class 1'!D13,'Class 1'!C13)</f>
        <v>0</v>
      </c>
      <c r="C13" s="125"/>
      <c r="D13" s="109">
        <f>IF(General!$C$10=1,'Class 1'!A13,0)</f>
        <v>0</v>
      </c>
      <c r="E13" s="108">
        <f>IF(C13&lt;&gt;0,VLOOKUP(C13,General!$A$15:$C$114,2,FALSE),0)</f>
        <v>0</v>
      </c>
      <c r="F13" s="108">
        <f>IF(C13&lt;&gt;0,VLOOKUP(C13,General!$A$15:$C$114,3,FALSE),0)</f>
        <v>0</v>
      </c>
      <c r="G13" s="122"/>
      <c r="H13" s="32">
        <f t="shared" si="0"/>
        <v>0</v>
      </c>
      <c r="M13" s="23"/>
      <c r="N13" s="9">
        <f>General!F6</f>
        <v>0</v>
      </c>
      <c r="O13" s="9"/>
      <c r="P13" s="23"/>
      <c r="Q13" s="23"/>
      <c r="R13" s="51" t="s">
        <v>10</v>
      </c>
      <c r="S13" s="52">
        <f>W13</f>
        <v>0</v>
      </c>
      <c r="T13" s="100" t="str">
        <f xml:space="preserve"> IF(P15 =1, M15, IF(P16 = 1, M16, IF(P17 =1, M17, IF(P18 =1, M18, ""))))</f>
        <v/>
      </c>
      <c r="U13" s="86" t="str">
        <f xml:space="preserve"> IF(P15 =1, N15, IF(P16 = 1, N16, IF(P17 =1, N17, IF(P18 =1, N18, ""))))</f>
        <v/>
      </c>
      <c r="V13" s="87"/>
      <c r="W13" s="116"/>
      <c r="X13" s="23"/>
      <c r="Y13" s="50"/>
      <c r="Z13" s="23"/>
      <c r="AA13" s="23"/>
      <c r="AB13" s="23"/>
      <c r="AC13" s="23"/>
      <c r="AE13" s="25">
        <v>8</v>
      </c>
      <c r="AF13" s="26">
        <v>2</v>
      </c>
      <c r="AG13" s="27">
        <f>IF($C$106&gt;7,VLOOKUP($AF13,$Q$104:$U$105,4,FALSE),0)</f>
        <v>0</v>
      </c>
      <c r="AH13" s="28">
        <f t="shared" si="1"/>
        <v>0</v>
      </c>
      <c r="AI13" s="28">
        <f t="shared" si="2"/>
        <v>0</v>
      </c>
      <c r="AJ13" s="29">
        <f t="shared" si="3"/>
        <v>0</v>
      </c>
    </row>
    <row r="14" spans="1:36" ht="14.45" x14ac:dyDescent="0.35">
      <c r="A14" s="30">
        <v>9</v>
      </c>
      <c r="B14" s="97">
        <f>IF(General!$C$10=1,'Class 1'!D14,'Class 1'!C14)</f>
        <v>0</v>
      </c>
      <c r="C14" s="125"/>
      <c r="D14" s="109">
        <f>IF(General!$C$10=1,'Class 1'!A14,0)</f>
        <v>0</v>
      </c>
      <c r="E14" s="108">
        <f>IF(C14&lt;&gt;0,VLOOKUP(C14,General!$A$15:$C$114,2,FALSE),0)</f>
        <v>0</v>
      </c>
      <c r="F14" s="108">
        <f>IF(C14&lt;&gt;0,VLOOKUP(C14,General!$A$15:$C$114,3,FALSE),0)</f>
        <v>0</v>
      </c>
      <c r="G14" s="122"/>
      <c r="H14" s="32">
        <f t="shared" si="0"/>
        <v>0</v>
      </c>
      <c r="J14" s="33"/>
      <c r="K14" s="33"/>
      <c r="L14" s="33"/>
      <c r="M14" s="12" t="s">
        <v>3</v>
      </c>
      <c r="N14" s="34" t="s">
        <v>4</v>
      </c>
      <c r="O14" s="35" t="s">
        <v>17</v>
      </c>
      <c r="P14" s="11" t="s">
        <v>2</v>
      </c>
      <c r="Q14" s="23"/>
      <c r="R14" s="54"/>
      <c r="S14" s="56">
        <f>W14</f>
        <v>0</v>
      </c>
      <c r="T14" s="100" t="str">
        <f xml:space="preserve"> IF(P15 =2, M15, IF(P16 = 2, M16, IF(P17 =2, M17, IF(P18 =2, M18, ""))))</f>
        <v/>
      </c>
      <c r="U14" s="86" t="str">
        <f xml:space="preserve"> IF(P15 =2, N15, IF(P16 = 2, N16, IF(P17 =2, N17, IF(P18 =2, N18, ""))))</f>
        <v/>
      </c>
      <c r="V14" s="87"/>
      <c r="W14" s="116"/>
      <c r="X14" s="23"/>
      <c r="Y14" s="50"/>
      <c r="Z14" s="23"/>
      <c r="AA14" s="23"/>
      <c r="AB14" s="23"/>
      <c r="AC14" s="23"/>
      <c r="AE14" s="25">
        <v>9</v>
      </c>
      <c r="AF14" s="26">
        <v>1</v>
      </c>
      <c r="AG14" s="27">
        <f>IF($C$106&gt;8,VLOOKUP($AF14,$J$98:$N$101,4,FALSE),0)</f>
        <v>0</v>
      </c>
      <c r="AH14" s="28">
        <f t="shared" si="1"/>
        <v>0</v>
      </c>
      <c r="AI14" s="28">
        <f t="shared" si="2"/>
        <v>0</v>
      </c>
      <c r="AJ14" s="29">
        <f t="shared" si="3"/>
        <v>0</v>
      </c>
    </row>
    <row r="15" spans="1:36" ht="14.45" x14ac:dyDescent="0.35">
      <c r="A15" s="30">
        <v>10</v>
      </c>
      <c r="B15" s="97">
        <f>IF(General!$C$10=1,'Class 1'!D15,'Class 1'!C15)</f>
        <v>0</v>
      </c>
      <c r="C15" s="125"/>
      <c r="D15" s="109">
        <f>IF(General!$C$10=1,'Class 1'!A15,0)</f>
        <v>0</v>
      </c>
      <c r="E15" s="108">
        <f>IF(C15&lt;&gt;0,VLOOKUP(C15,General!$A$15:$C$114,2,FALSE),0)</f>
        <v>0</v>
      </c>
      <c r="F15" s="108">
        <f>IF(C15&lt;&gt;0,VLOOKUP(C15,General!$A$15:$C$114,3,FALSE),0)</f>
        <v>0</v>
      </c>
      <c r="G15" s="122"/>
      <c r="H15" s="32">
        <f t="shared" si="0"/>
        <v>0</v>
      </c>
      <c r="J15" s="33"/>
      <c r="K15" s="37">
        <v>4</v>
      </c>
      <c r="L15" s="75">
        <f>P15</f>
        <v>0</v>
      </c>
      <c r="M15" s="78">
        <f>LOOKUP(K15,$A$6:$B$21)</f>
        <v>0</v>
      </c>
      <c r="N15" s="38">
        <f>LOOKUP(K15,$A$6:$E$21)</f>
        <v>0</v>
      </c>
      <c r="O15" s="21"/>
      <c r="P15" s="118"/>
      <c r="Q15" s="23"/>
      <c r="R15" s="55"/>
      <c r="S15" s="52">
        <f>W15</f>
        <v>0</v>
      </c>
      <c r="T15" s="101" t="str">
        <f xml:space="preserve"> IF(P8 =2, M8, IF(P9 =2, M9, IF(P10 =2, M10, IF(P11 =2, M11, ""))))</f>
        <v/>
      </c>
      <c r="U15" s="89" t="str">
        <f xml:space="preserve"> IF(P8 =2, N8, IF(P9 =2, N9, IF(P10 =2, N10, IF(P11 =2, N11, ""))))</f>
        <v/>
      </c>
      <c r="V15" s="90"/>
      <c r="W15" s="117"/>
      <c r="X15" s="23"/>
      <c r="Y15" s="50"/>
      <c r="Z15" s="23"/>
      <c r="AA15" s="23"/>
      <c r="AB15" s="23"/>
      <c r="AC15" s="23"/>
      <c r="AE15" s="25">
        <v>10</v>
      </c>
      <c r="AF15" s="26">
        <v>2</v>
      </c>
      <c r="AG15" s="27">
        <f>IF($C$106&gt;9,VLOOKUP($AF15,$J$98:$N$101,4,FALSE),0)</f>
        <v>0</v>
      </c>
      <c r="AH15" s="28">
        <f t="shared" si="1"/>
        <v>0</v>
      </c>
      <c r="AI15" s="28">
        <f t="shared" si="2"/>
        <v>0</v>
      </c>
      <c r="AJ15" s="29">
        <f t="shared" si="3"/>
        <v>0</v>
      </c>
    </row>
    <row r="16" spans="1:36" ht="14.45" x14ac:dyDescent="0.35">
      <c r="A16" s="30">
        <v>11</v>
      </c>
      <c r="B16" s="97">
        <f>IF(General!$C$10=1,'Class 1'!D16,'Class 1'!C16)</f>
        <v>0</v>
      </c>
      <c r="C16" s="125"/>
      <c r="D16" s="109">
        <f>IF(General!$C$10=1,'Class 1'!A16,0)</f>
        <v>0</v>
      </c>
      <c r="E16" s="108">
        <f>IF(C16&lt;&gt;0,VLOOKUP(C16,General!$A$15:$C$114,2,FALSE),0)</f>
        <v>0</v>
      </c>
      <c r="F16" s="108">
        <f>IF(C16&lt;&gt;0,VLOOKUP(C16,General!$A$15:$C$114,3,FALSE),0)</f>
        <v>0</v>
      </c>
      <c r="G16" s="122"/>
      <c r="H16" s="32">
        <f t="shared" si="0"/>
        <v>0</v>
      </c>
      <c r="J16" s="39" t="s">
        <v>11</v>
      </c>
      <c r="K16" s="40">
        <v>5</v>
      </c>
      <c r="L16" s="76">
        <f>P16</f>
        <v>0</v>
      </c>
      <c r="M16" s="79">
        <f>LOOKUP(K16,$A$6:$B$21)</f>
        <v>0</v>
      </c>
      <c r="N16" s="41">
        <f>LOOKUP(K16,$A$6:$E$21)</f>
        <v>0</v>
      </c>
      <c r="O16" s="31"/>
      <c r="P16" s="119"/>
      <c r="Q16" s="23"/>
      <c r="R16" s="23"/>
      <c r="S16" s="23"/>
      <c r="T16" s="23"/>
      <c r="U16" s="23"/>
      <c r="V16" s="23"/>
      <c r="W16" s="23"/>
      <c r="X16" s="23"/>
      <c r="Y16" s="36"/>
      <c r="Z16" s="23"/>
      <c r="AA16" s="24"/>
      <c r="AB16" s="24"/>
      <c r="AC16" s="23"/>
      <c r="AE16" s="25">
        <v>11</v>
      </c>
      <c r="AF16" s="26">
        <v>3</v>
      </c>
      <c r="AG16" s="27">
        <f>IF($C$106&gt;10,VLOOKUP($AF16,$J$98:$N$101,4,FALSE),0)</f>
        <v>0</v>
      </c>
      <c r="AH16" s="28">
        <f t="shared" si="1"/>
        <v>0</v>
      </c>
      <c r="AI16" s="28">
        <f t="shared" si="2"/>
        <v>0</v>
      </c>
      <c r="AJ16" s="29">
        <f t="shared" si="3"/>
        <v>0</v>
      </c>
    </row>
    <row r="17" spans="1:36" ht="14.45" x14ac:dyDescent="0.35">
      <c r="A17" s="30">
        <v>12</v>
      </c>
      <c r="B17" s="97">
        <f>IF(General!$C$10=1,'Class 1'!D17,'Class 1'!C17)</f>
        <v>0</v>
      </c>
      <c r="C17" s="125"/>
      <c r="D17" s="109">
        <f>IF(General!$C$10=1,'Class 1'!A17,0)</f>
        <v>0</v>
      </c>
      <c r="E17" s="108">
        <f>IF(C17&lt;&gt;0,VLOOKUP(C17,General!$A$15:$C$114,2,FALSE),0)</f>
        <v>0</v>
      </c>
      <c r="F17" s="108">
        <f>IF(C17&lt;&gt;0,VLOOKUP(C17,General!$A$15:$C$114,3,FALSE),0)</f>
        <v>0</v>
      </c>
      <c r="G17" s="122"/>
      <c r="H17" s="32">
        <f t="shared" si="0"/>
        <v>0</v>
      </c>
      <c r="J17" s="42"/>
      <c r="K17" s="40">
        <v>12</v>
      </c>
      <c r="L17" s="76">
        <f>P17</f>
        <v>0</v>
      </c>
      <c r="M17" s="79">
        <f>LOOKUP(K17,$A$6:$B$21)</f>
        <v>0</v>
      </c>
      <c r="N17" s="41">
        <f>LOOKUP(K17,$A$6:$E$21)</f>
        <v>0</v>
      </c>
      <c r="O17" s="31"/>
      <c r="P17" s="119"/>
      <c r="Q17" s="23"/>
      <c r="R17" s="23"/>
      <c r="X17" s="23"/>
      <c r="Y17" s="36"/>
      <c r="Z17" s="23" t="s">
        <v>12</v>
      </c>
      <c r="AA17" s="9">
        <f>+General!F13</f>
        <v>0</v>
      </c>
      <c r="AB17" s="24"/>
      <c r="AC17" s="23"/>
      <c r="AE17" s="25">
        <v>12</v>
      </c>
      <c r="AF17" s="26">
        <v>4</v>
      </c>
      <c r="AG17" s="27">
        <f>IF($C$106&gt;11,VLOOKUP($AF17,$J$98:$N$101,4,FALSE),0)</f>
        <v>0</v>
      </c>
      <c r="AH17" s="28">
        <f t="shared" si="1"/>
        <v>0</v>
      </c>
      <c r="AI17" s="28">
        <f t="shared" si="2"/>
        <v>0</v>
      </c>
      <c r="AJ17" s="29">
        <f t="shared" si="3"/>
        <v>0</v>
      </c>
    </row>
    <row r="18" spans="1:36" ht="14.45" x14ac:dyDescent="0.35">
      <c r="A18" s="30">
        <v>13</v>
      </c>
      <c r="B18" s="97">
        <f>IF(General!$C$10=1,'Class 1'!D18,'Class 1'!C18)</f>
        <v>0</v>
      </c>
      <c r="C18" s="125"/>
      <c r="D18" s="109">
        <f>IF(General!$C$10=1,'Class 1'!A18,0)</f>
        <v>0</v>
      </c>
      <c r="E18" s="108">
        <f>IF(C18&lt;&gt;0,VLOOKUP(C18,General!$A$15:$C$114,2,FALSE),0)</f>
        <v>0</v>
      </c>
      <c r="F18" s="108">
        <f>IF(C18&lt;&gt;0,VLOOKUP(C18,General!$A$15:$C$114,3,FALSE),0)</f>
        <v>0</v>
      </c>
      <c r="G18" s="122"/>
      <c r="H18" s="32">
        <f t="shared" si="0"/>
        <v>0</v>
      </c>
      <c r="J18" s="43"/>
      <c r="K18" s="44">
        <v>13</v>
      </c>
      <c r="L18" s="77">
        <f>P18</f>
        <v>0</v>
      </c>
      <c r="M18" s="80">
        <f>LOOKUP(K18,$A$6:$B$21)</f>
        <v>0</v>
      </c>
      <c r="N18" s="45">
        <f>LOOKUP(K18,$A$6:$E$21)</f>
        <v>0</v>
      </c>
      <c r="O18" s="69"/>
      <c r="P18" s="120"/>
      <c r="Q18" s="23"/>
      <c r="R18" s="23"/>
      <c r="S18" s="23"/>
      <c r="T18" s="23"/>
      <c r="U18" s="23"/>
      <c r="V18" s="23"/>
      <c r="W18" s="23"/>
      <c r="X18" s="23"/>
      <c r="Y18" s="36"/>
      <c r="Z18" s="12" t="s">
        <v>3</v>
      </c>
      <c r="AA18" s="34" t="s">
        <v>4</v>
      </c>
      <c r="AB18" s="35" t="s">
        <v>17</v>
      </c>
      <c r="AC18" s="11" t="s">
        <v>2</v>
      </c>
      <c r="AE18" s="25">
        <v>13</v>
      </c>
      <c r="AF18" s="26">
        <v>1</v>
      </c>
      <c r="AG18" s="27">
        <f>IF($C$106&gt;12,VLOOKUP($AF18,$J$102:$N$105,4,FALSE),0)</f>
        <v>0</v>
      </c>
      <c r="AH18" s="28">
        <f t="shared" si="1"/>
        <v>0</v>
      </c>
      <c r="AI18" s="28">
        <f t="shared" si="2"/>
        <v>0</v>
      </c>
      <c r="AJ18" s="29">
        <f t="shared" si="3"/>
        <v>0</v>
      </c>
    </row>
    <row r="19" spans="1:36" ht="14.45" x14ac:dyDescent="0.35">
      <c r="A19" s="30">
        <v>14</v>
      </c>
      <c r="B19" s="97">
        <f>IF(General!$C$10=1,'Class 1'!D19,'Class 1'!C19)</f>
        <v>0</v>
      </c>
      <c r="C19" s="125"/>
      <c r="D19" s="109">
        <f>IF(General!$C$10=1,'Class 1'!A19,0)</f>
        <v>0</v>
      </c>
      <c r="E19" s="108">
        <f>IF(C19&lt;&gt;0,VLOOKUP(C19,General!$A$15:$C$114,2,FALSE),0)</f>
        <v>0</v>
      </c>
      <c r="F19" s="108">
        <f>IF(C19&lt;&gt;0,VLOOKUP(C19,General!$A$15:$C$114,3,FALSE),0)</f>
        <v>0</v>
      </c>
      <c r="G19" s="122"/>
      <c r="H19" s="32">
        <f t="shared" si="0"/>
        <v>0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36">
        <f>AC19</f>
        <v>2</v>
      </c>
      <c r="Z19" s="102" t="str">
        <f xml:space="preserve"> IF(W12 =1, T12, IF(W15 =1, T15, IF(W13 =1, T13, IF(W14 =1, T14, ""))))</f>
        <v/>
      </c>
      <c r="AA19" s="82" t="str">
        <f xml:space="preserve"> IF(W12 =1, U12, IF(W15 =1, U15, IF(W13 =1, U13, IF(W14 =1, U14, ""))))</f>
        <v/>
      </c>
      <c r="AB19" s="84"/>
      <c r="AC19" s="115">
        <v>2</v>
      </c>
      <c r="AE19" s="25">
        <v>14</v>
      </c>
      <c r="AF19" s="26">
        <v>2</v>
      </c>
      <c r="AG19" s="27">
        <f>IF($C$106&gt;13,VLOOKUP($AF19,$J$102:$N$105,4,FALSE),0)</f>
        <v>0</v>
      </c>
      <c r="AH19" s="28">
        <f t="shared" si="1"/>
        <v>0</v>
      </c>
      <c r="AI19" s="28">
        <f t="shared" si="2"/>
        <v>0</v>
      </c>
      <c r="AJ19" s="29">
        <f t="shared" si="3"/>
        <v>0</v>
      </c>
    </row>
    <row r="20" spans="1:36" ht="14.45" x14ac:dyDescent="0.35">
      <c r="A20" s="30">
        <v>15</v>
      </c>
      <c r="B20" s="97">
        <f>IF(General!$C$10=1,'Class 1'!D20,'Class 1'!C20)</f>
        <v>0</v>
      </c>
      <c r="C20" s="125"/>
      <c r="D20" s="109">
        <f>IF(General!$C$10=1,'Class 1'!A20,0)</f>
        <v>0</v>
      </c>
      <c r="E20" s="108">
        <f>IF(C20&lt;&gt;0,VLOOKUP(C20,General!$A$15:$C$114,2,FALSE),0)</f>
        <v>0</v>
      </c>
      <c r="F20" s="108">
        <f>IF(C20&lt;&gt;0,VLOOKUP(C20,General!$A$15:$C$114,3,FALSE),0)</f>
        <v>0</v>
      </c>
      <c r="G20" s="122"/>
      <c r="H20" s="32">
        <f>IF(G20&gt;0,G20-G$6,0)</f>
        <v>0</v>
      </c>
      <c r="M20" s="23"/>
      <c r="N20" s="9">
        <f>General!F7</f>
        <v>0</v>
      </c>
      <c r="O20" s="9"/>
      <c r="P20" s="23"/>
      <c r="Q20" s="23"/>
      <c r="R20" s="23"/>
      <c r="S20" s="23"/>
      <c r="T20" s="23"/>
      <c r="U20" s="23"/>
      <c r="V20" s="23"/>
      <c r="W20" s="23"/>
      <c r="X20" s="23"/>
      <c r="Y20" s="36">
        <f>AC20</f>
        <v>3</v>
      </c>
      <c r="Z20" s="103" t="str">
        <f xml:space="preserve"> IF(W26 =1, T26, IF(W29 =1, T29, IF(W27 =1, T27, IF(W28 =1, T28, ""))))</f>
        <v/>
      </c>
      <c r="AA20" s="85" t="str">
        <f xml:space="preserve"> IF(W26 =1, U26, IF(W29 =1, U29, IF(W27 =1, U27, IF(W28 =1, U28, ""))))</f>
        <v/>
      </c>
      <c r="AB20" s="87"/>
      <c r="AC20" s="116">
        <v>3</v>
      </c>
      <c r="AE20" s="25">
        <v>15</v>
      </c>
      <c r="AF20" s="26">
        <v>3</v>
      </c>
      <c r="AG20" s="27">
        <f>IF($C$106&gt;14,VLOOKUP($AF20,$J$102:$N$105,4,FALSE),0)</f>
        <v>0</v>
      </c>
      <c r="AH20" s="28">
        <f t="shared" si="1"/>
        <v>0</v>
      </c>
      <c r="AI20" s="28">
        <f t="shared" si="2"/>
        <v>0</v>
      </c>
      <c r="AJ20" s="29">
        <f t="shared" si="3"/>
        <v>0</v>
      </c>
    </row>
    <row r="21" spans="1:36" ht="14.45" x14ac:dyDescent="0.35">
      <c r="A21" s="30">
        <v>16</v>
      </c>
      <c r="B21" s="97">
        <f>IF(General!$C$10=1,'Class 1'!D21,'Class 1'!C21)</f>
        <v>0</v>
      </c>
      <c r="C21" s="125"/>
      <c r="D21" s="109">
        <f>IF(General!$C$10=1,'Class 1'!A21,0)</f>
        <v>0</v>
      </c>
      <c r="E21" s="108">
        <f>IF(C21&lt;&gt;0,VLOOKUP(C21,General!$A$15:$C$114,2,FALSE),0)</f>
        <v>0</v>
      </c>
      <c r="F21" s="108">
        <f>IF(C21&lt;&gt;0,VLOOKUP(C21,General!$A$15:$C$114,3,FALSE),0)</f>
        <v>0</v>
      </c>
      <c r="G21" s="122"/>
      <c r="H21" s="32">
        <f t="shared" ref="H21:H84" si="4">IF(G21&gt;0,G21-G$6,0)</f>
        <v>0</v>
      </c>
      <c r="J21" s="33"/>
      <c r="K21" s="33"/>
      <c r="L21" s="33"/>
      <c r="M21" s="12" t="s">
        <v>3</v>
      </c>
      <c r="N21" s="34" t="s">
        <v>4</v>
      </c>
      <c r="O21" s="35" t="s">
        <v>17</v>
      </c>
      <c r="P21" s="11" t="s">
        <v>2</v>
      </c>
      <c r="Q21" s="23"/>
      <c r="R21" s="23"/>
      <c r="S21" s="23"/>
      <c r="T21" s="23"/>
      <c r="U21" s="23"/>
      <c r="V21" s="23"/>
      <c r="W21" s="23"/>
      <c r="X21" s="23"/>
      <c r="Y21" s="36">
        <f>AC21</f>
        <v>4</v>
      </c>
      <c r="Z21" s="103" t="str">
        <f xml:space="preserve"> IF(W26 =2, T26, IF(W29 =2, T29, IF(W27 =2, T27, IF(W28 =2, T28, ""))))</f>
        <v/>
      </c>
      <c r="AA21" s="85" t="str">
        <f xml:space="preserve"> IF(W26 =2, U26, IF(W29 =2, U29, IF(W27 =2, U27, IF(W28 =2, U28, ""))))</f>
        <v/>
      </c>
      <c r="AB21" s="87"/>
      <c r="AC21" s="116">
        <v>4</v>
      </c>
      <c r="AE21" s="25">
        <v>16</v>
      </c>
      <c r="AF21" s="26">
        <v>4</v>
      </c>
      <c r="AG21" s="27">
        <f>IF($C$106&gt;15,VLOOKUP($AF21,$J$102:$N$105,4,FALSE),0)</f>
        <v>0</v>
      </c>
      <c r="AH21" s="28">
        <f t="shared" si="1"/>
        <v>0</v>
      </c>
      <c r="AI21" s="28">
        <f t="shared" si="2"/>
        <v>0</v>
      </c>
      <c r="AJ21" s="29">
        <f t="shared" si="3"/>
        <v>0</v>
      </c>
    </row>
    <row r="22" spans="1:36" x14ac:dyDescent="0.25">
      <c r="A22" s="30">
        <v>17</v>
      </c>
      <c r="B22" s="97">
        <f>IF(General!$C$10=1,'Class 1'!D22,'Class 1'!C22)</f>
        <v>0</v>
      </c>
      <c r="C22" s="125"/>
      <c r="D22" s="109"/>
      <c r="E22" s="108">
        <f>IF(C22&lt;&gt;0,VLOOKUP(C22,General!$A$15:$C$114,2,FALSE),0)</f>
        <v>0</v>
      </c>
      <c r="F22" s="108">
        <f>IF(C22&lt;&gt;0,VLOOKUP(C22,General!$A$15:$C$114,3,FALSE),0)</f>
        <v>0</v>
      </c>
      <c r="G22" s="122"/>
      <c r="H22" s="32">
        <f t="shared" si="4"/>
        <v>0</v>
      </c>
      <c r="J22" s="33"/>
      <c r="K22" s="37">
        <v>2</v>
      </c>
      <c r="L22" s="75">
        <f>P22</f>
        <v>0</v>
      </c>
      <c r="M22" s="78">
        <f>LOOKUP(K22,$A$6:$B$21)</f>
        <v>0</v>
      </c>
      <c r="N22" s="38">
        <f>LOOKUP(K22,$A$6:$E$21)</f>
        <v>0</v>
      </c>
      <c r="O22" s="21"/>
      <c r="P22" s="118"/>
      <c r="Q22" s="23"/>
      <c r="R22" s="23"/>
      <c r="S22" s="23"/>
      <c r="T22" s="23"/>
      <c r="U22" s="23"/>
      <c r="V22" s="23"/>
      <c r="W22" s="23"/>
      <c r="X22" s="23"/>
      <c r="Y22" s="36">
        <f>AC22</f>
        <v>1</v>
      </c>
      <c r="Z22" s="104" t="str">
        <f xml:space="preserve"> IF(W12 =2, T12, IF(W15 =2, T15, IF(W13 =2, T13, IF(W14 =2, T14, ""))))</f>
        <v/>
      </c>
      <c r="AA22" s="88" t="str">
        <f xml:space="preserve"> IF(W12 =2, U12, IF(W15 =2, U15, IF(W13 =2, U13, IF(W14 =2, U14, ""))))</f>
        <v/>
      </c>
      <c r="AB22" s="90"/>
      <c r="AC22" s="117">
        <v>1</v>
      </c>
      <c r="AE22" s="25">
        <v>17</v>
      </c>
      <c r="AF22" s="26"/>
      <c r="AG22" s="27">
        <f t="shared" ref="AG22:AG53" si="5">C22</f>
        <v>0</v>
      </c>
      <c r="AH22" s="28">
        <f t="shared" ref="AH22:AH53" si="6">E22</f>
        <v>0</v>
      </c>
      <c r="AI22" s="28">
        <f t="shared" ref="AI22:AJ53" si="7">F22</f>
        <v>0</v>
      </c>
      <c r="AJ22" s="29">
        <f t="shared" si="7"/>
        <v>0</v>
      </c>
    </row>
    <row r="23" spans="1:36" x14ac:dyDescent="0.25">
      <c r="A23" s="30">
        <v>18</v>
      </c>
      <c r="B23" s="97">
        <f>IF(General!$C$10=1,'Class 1'!D23,'Class 1'!C23)</f>
        <v>0</v>
      </c>
      <c r="C23" s="125"/>
      <c r="D23" s="109"/>
      <c r="E23" s="108">
        <f>IF(C23&lt;&gt;0,VLOOKUP(C23,General!$A$15:$C$114,2,FALSE),0)</f>
        <v>0</v>
      </c>
      <c r="F23" s="108">
        <f>IF(C23&lt;&gt;0,VLOOKUP(C23,General!$A$15:$C$114,3,FALSE),0)</f>
        <v>0</v>
      </c>
      <c r="G23" s="122"/>
      <c r="H23" s="32">
        <f t="shared" si="4"/>
        <v>0</v>
      </c>
      <c r="J23" s="39" t="s">
        <v>13</v>
      </c>
      <c r="K23" s="40">
        <v>7</v>
      </c>
      <c r="L23" s="76">
        <f>P23</f>
        <v>0</v>
      </c>
      <c r="M23" s="79">
        <f>LOOKUP(K23,$A$6:$B$21)</f>
        <v>0</v>
      </c>
      <c r="N23" s="41">
        <f>LOOKUP(K23,$A$6:$E$21)</f>
        <v>0</v>
      </c>
      <c r="O23" s="31"/>
      <c r="P23" s="119"/>
      <c r="Q23" s="23"/>
      <c r="R23" s="23"/>
      <c r="S23" s="23"/>
      <c r="T23" s="23"/>
      <c r="U23" s="23"/>
      <c r="V23" s="23"/>
      <c r="W23" s="23"/>
      <c r="X23" s="23"/>
      <c r="Y23" s="36"/>
      <c r="Z23" s="23"/>
      <c r="AA23" s="23"/>
      <c r="AB23" s="23"/>
      <c r="AC23" s="23"/>
      <c r="AE23" s="25">
        <v>18</v>
      </c>
      <c r="AF23" s="26"/>
      <c r="AG23" s="27">
        <f t="shared" si="5"/>
        <v>0</v>
      </c>
      <c r="AH23" s="28">
        <f t="shared" si="6"/>
        <v>0</v>
      </c>
      <c r="AI23" s="28">
        <f t="shared" si="7"/>
        <v>0</v>
      </c>
      <c r="AJ23" s="29">
        <f t="shared" si="7"/>
        <v>0</v>
      </c>
    </row>
    <row r="24" spans="1:36" x14ac:dyDescent="0.25">
      <c r="A24" s="30">
        <v>19</v>
      </c>
      <c r="B24" s="97">
        <f>IF(General!$C$10=1,'Class 1'!D24,'Class 1'!C24)</f>
        <v>0</v>
      </c>
      <c r="C24" s="125"/>
      <c r="D24" s="109"/>
      <c r="E24" s="108">
        <f>IF(C24&lt;&gt;0,VLOOKUP(C24,General!$A$15:$C$114,2,FALSE),0)</f>
        <v>0</v>
      </c>
      <c r="F24" s="108">
        <f>IF(C24&lt;&gt;0,VLOOKUP(C24,General!$A$15:$C$114,3,FALSE),0)</f>
        <v>0</v>
      </c>
      <c r="G24" s="122"/>
      <c r="H24" s="32">
        <f t="shared" si="4"/>
        <v>0</v>
      </c>
      <c r="J24" s="42"/>
      <c r="K24" s="40">
        <v>10</v>
      </c>
      <c r="L24" s="76">
        <f>P24</f>
        <v>0</v>
      </c>
      <c r="M24" s="79">
        <f>LOOKUP(K24,$A$6:$B$21)</f>
        <v>0</v>
      </c>
      <c r="N24" s="41">
        <f>LOOKUP(K24,$A$6:$E$21)</f>
        <v>0</v>
      </c>
      <c r="O24" s="31"/>
      <c r="P24" s="119"/>
      <c r="Q24" s="23"/>
      <c r="R24" s="23"/>
      <c r="S24" s="23"/>
      <c r="T24" s="23"/>
      <c r="U24" s="9">
        <f>+General!F11</f>
        <v>0</v>
      </c>
      <c r="V24" s="24"/>
      <c r="W24" s="23"/>
      <c r="X24" s="23"/>
      <c r="Y24" s="36"/>
      <c r="Z24" s="23"/>
      <c r="AA24" s="24"/>
      <c r="AB24" s="24"/>
      <c r="AC24" s="23"/>
      <c r="AE24" s="25">
        <v>19</v>
      </c>
      <c r="AF24" s="26"/>
      <c r="AG24" s="27">
        <f t="shared" si="5"/>
        <v>0</v>
      </c>
      <c r="AH24" s="28">
        <f t="shared" si="6"/>
        <v>0</v>
      </c>
      <c r="AI24" s="28">
        <f t="shared" si="7"/>
        <v>0</v>
      </c>
      <c r="AJ24" s="29">
        <f t="shared" si="7"/>
        <v>0</v>
      </c>
    </row>
    <row r="25" spans="1:36" x14ac:dyDescent="0.25">
      <c r="A25" s="30">
        <v>20</v>
      </c>
      <c r="B25" s="97">
        <f>IF(General!$C$10=1,'Class 1'!D25,'Class 1'!C25)</f>
        <v>0</v>
      </c>
      <c r="C25" s="125"/>
      <c r="D25" s="109"/>
      <c r="E25" s="108">
        <f>IF(C25&lt;&gt;0,VLOOKUP(C25,General!$A$15:$C$114,2,FALSE),0)</f>
        <v>0</v>
      </c>
      <c r="F25" s="108">
        <f>IF(C25&lt;&gt;0,VLOOKUP(C25,General!$A$15:$C$114,3,FALSE),0)</f>
        <v>0</v>
      </c>
      <c r="G25" s="122"/>
      <c r="H25" s="32">
        <f t="shared" si="4"/>
        <v>0</v>
      </c>
      <c r="J25" s="43"/>
      <c r="K25" s="44">
        <v>15</v>
      </c>
      <c r="L25" s="77">
        <f>P25</f>
        <v>0</v>
      </c>
      <c r="M25" s="80">
        <f>LOOKUP(K25,$A$6:$B$21)</f>
        <v>0</v>
      </c>
      <c r="N25" s="45">
        <f>LOOKUP(K25,$A$6:$E$21)</f>
        <v>0</v>
      </c>
      <c r="O25" s="69"/>
      <c r="P25" s="120"/>
      <c r="Q25" s="23"/>
      <c r="R25" s="46"/>
      <c r="S25" s="46"/>
      <c r="T25" s="12" t="s">
        <v>3</v>
      </c>
      <c r="U25" s="34" t="s">
        <v>4</v>
      </c>
      <c r="V25" s="35" t="s">
        <v>17</v>
      </c>
      <c r="W25" s="11" t="s">
        <v>2</v>
      </c>
      <c r="X25" s="23"/>
      <c r="AE25" s="25">
        <v>20</v>
      </c>
      <c r="AF25" s="26"/>
      <c r="AG25" s="27">
        <f t="shared" si="5"/>
        <v>0</v>
      </c>
      <c r="AH25" s="28">
        <f t="shared" si="6"/>
        <v>0</v>
      </c>
      <c r="AI25" s="28">
        <f t="shared" si="7"/>
        <v>0</v>
      </c>
      <c r="AJ25" s="29">
        <f t="shared" si="7"/>
        <v>0</v>
      </c>
    </row>
    <row r="26" spans="1:36" x14ac:dyDescent="0.25">
      <c r="A26" s="30">
        <v>21</v>
      </c>
      <c r="B26" s="97">
        <f>IF(General!$C$10=1,'Class 1'!D26,'Class 1'!C26)</f>
        <v>0</v>
      </c>
      <c r="C26" s="125"/>
      <c r="D26" s="109"/>
      <c r="E26" s="108">
        <f>IF(C26&lt;&gt;0,VLOOKUP(C26,General!$A$15:$C$114,2,FALSE),0)</f>
        <v>0</v>
      </c>
      <c r="F26" s="108">
        <f>IF(C26&lt;&gt;0,VLOOKUP(C26,General!$A$15:$C$114,3,FALSE),0)</f>
        <v>0</v>
      </c>
      <c r="G26" s="122"/>
      <c r="H26" s="32">
        <f t="shared" si="4"/>
        <v>0</v>
      </c>
      <c r="M26" s="23"/>
      <c r="N26" s="23"/>
      <c r="O26" s="23"/>
      <c r="P26" s="23"/>
      <c r="Q26" s="23"/>
      <c r="R26" s="49"/>
      <c r="S26" s="91">
        <f>W26</f>
        <v>0</v>
      </c>
      <c r="T26" s="99" t="str">
        <f xml:space="preserve"> IF(P22 =1, M22, IF(P23 =1, M23, IF(P24 =1, M24, IF(P25 =1, M25, ""))))</f>
        <v/>
      </c>
      <c r="U26" s="83" t="str">
        <f xml:space="preserve"> IF(P22 =1, N22, IF(P23 =1, N23, IF(P24 =1, N24, IF(P25 =1, N25, ""))))</f>
        <v/>
      </c>
      <c r="V26" s="84"/>
      <c r="W26" s="115"/>
      <c r="X26" s="23"/>
      <c r="Y26" s="50"/>
      <c r="Z26" s="59"/>
      <c r="AA26" s="60"/>
      <c r="AB26" s="60"/>
      <c r="AC26" s="61"/>
      <c r="AE26" s="25">
        <v>21</v>
      </c>
      <c r="AF26" s="26"/>
      <c r="AG26" s="27">
        <f t="shared" si="5"/>
        <v>0</v>
      </c>
      <c r="AH26" s="28">
        <f t="shared" si="6"/>
        <v>0</v>
      </c>
      <c r="AI26" s="28">
        <f t="shared" si="7"/>
        <v>0</v>
      </c>
      <c r="AJ26" s="29">
        <f t="shared" si="7"/>
        <v>0</v>
      </c>
    </row>
    <row r="27" spans="1:36" x14ac:dyDescent="0.25">
      <c r="A27" s="30">
        <v>22</v>
      </c>
      <c r="B27" s="97">
        <f>IF(General!$C$10=1,'Class 1'!D27,'Class 1'!C27)</f>
        <v>0</v>
      </c>
      <c r="C27" s="125"/>
      <c r="D27" s="109"/>
      <c r="E27" s="108">
        <f>IF(C27&lt;&gt;0,VLOOKUP(C27,General!$A$15:$C$114,2,FALSE),0)</f>
        <v>0</v>
      </c>
      <c r="F27" s="108">
        <f>IF(C27&lt;&gt;0,VLOOKUP(C27,General!$A$15:$C$114,3,FALSE),0)</f>
        <v>0</v>
      </c>
      <c r="G27" s="122"/>
      <c r="H27" s="32">
        <f t="shared" si="4"/>
        <v>0</v>
      </c>
      <c r="M27" s="23"/>
      <c r="N27" s="9">
        <f>General!F8</f>
        <v>0</v>
      </c>
      <c r="O27" s="9"/>
      <c r="P27" s="23"/>
      <c r="Q27" s="23"/>
      <c r="R27" s="81" t="s">
        <v>14</v>
      </c>
      <c r="S27" s="92">
        <f>W27</f>
        <v>0</v>
      </c>
      <c r="T27" s="100" t="str">
        <f xml:space="preserve"> IF(P29 =1, M29, IF(P30 = 1, M30, IF(P31 =1, M31, IF(P32 =1, M32, ""))))</f>
        <v/>
      </c>
      <c r="U27" s="86" t="str">
        <f xml:space="preserve"> IF(P29 =1, N29, IF(P30 = 1, N30, IF(P31 =1, N31, IF(P32 =1, N32, ""))))</f>
        <v/>
      </c>
      <c r="V27" s="87"/>
      <c r="W27" s="116"/>
      <c r="X27" s="23"/>
      <c r="Y27" s="50"/>
      <c r="Z27" s="58"/>
      <c r="AA27" s="58"/>
      <c r="AB27" s="58"/>
      <c r="AC27" s="62"/>
      <c r="AE27" s="25">
        <v>22</v>
      </c>
      <c r="AF27" s="26"/>
      <c r="AG27" s="27">
        <f t="shared" si="5"/>
        <v>0</v>
      </c>
      <c r="AH27" s="28">
        <f t="shared" si="6"/>
        <v>0</v>
      </c>
      <c r="AI27" s="28">
        <f t="shared" si="7"/>
        <v>0</v>
      </c>
      <c r="AJ27" s="29">
        <f t="shared" si="7"/>
        <v>0</v>
      </c>
    </row>
    <row r="28" spans="1:36" x14ac:dyDescent="0.25">
      <c r="A28" s="30">
        <v>23</v>
      </c>
      <c r="B28" s="97">
        <f>IF(General!$C$10=1,'Class 1'!D28,'Class 1'!C28)</f>
        <v>0</v>
      </c>
      <c r="C28" s="125"/>
      <c r="D28" s="109"/>
      <c r="E28" s="108">
        <f>IF(C28&lt;&gt;0,VLOOKUP(C28,General!$A$15:$C$114,2,FALSE),0)</f>
        <v>0</v>
      </c>
      <c r="F28" s="108">
        <f>IF(C28&lt;&gt;0,VLOOKUP(C28,General!$A$15:$C$114,3,FALSE),0)</f>
        <v>0</v>
      </c>
      <c r="G28" s="122"/>
      <c r="H28" s="32">
        <f t="shared" si="4"/>
        <v>0</v>
      </c>
      <c r="J28" s="33"/>
      <c r="K28" s="33"/>
      <c r="L28" s="33"/>
      <c r="M28" s="12" t="s">
        <v>3</v>
      </c>
      <c r="N28" s="34" t="s">
        <v>4</v>
      </c>
      <c r="O28" s="35" t="s">
        <v>17</v>
      </c>
      <c r="P28" s="11" t="s">
        <v>2</v>
      </c>
      <c r="Q28" s="23"/>
      <c r="R28" s="53"/>
      <c r="S28" s="93">
        <f>W28</f>
        <v>0</v>
      </c>
      <c r="T28" s="100" t="str">
        <f xml:space="preserve"> IF(P29 =2, M29, IF(P30 = 2, M30, IF(P31 =2, M31, IF(P32 =2, M32, ""))))</f>
        <v/>
      </c>
      <c r="U28" s="86" t="str">
        <f xml:space="preserve"> IF(P29 =2, N29, IF(P30 = 2, N30, IF(P31 =2, N31, IF(P32 =2, N32, ""))))</f>
        <v/>
      </c>
      <c r="V28" s="87"/>
      <c r="W28" s="116"/>
      <c r="X28" s="23"/>
      <c r="Y28" s="50"/>
      <c r="Z28" s="58"/>
      <c r="AA28" s="58"/>
      <c r="AB28" s="58"/>
      <c r="AC28" s="62"/>
      <c r="AE28" s="25">
        <v>23</v>
      </c>
      <c r="AF28" s="26"/>
      <c r="AG28" s="27">
        <f t="shared" si="5"/>
        <v>0</v>
      </c>
      <c r="AH28" s="28">
        <f t="shared" si="6"/>
        <v>0</v>
      </c>
      <c r="AI28" s="28">
        <f t="shared" si="7"/>
        <v>0</v>
      </c>
      <c r="AJ28" s="29">
        <f t="shared" si="7"/>
        <v>0</v>
      </c>
    </row>
    <row r="29" spans="1:36" x14ac:dyDescent="0.25">
      <c r="A29" s="30">
        <v>24</v>
      </c>
      <c r="B29" s="97">
        <f>IF(General!$C$10=1,'Class 1'!D29,'Class 1'!C29)</f>
        <v>0</v>
      </c>
      <c r="C29" s="125"/>
      <c r="D29" s="109"/>
      <c r="E29" s="108">
        <f>IF(C29&lt;&gt;0,VLOOKUP(C29,General!$A$15:$C$114,2,FALSE),0)</f>
        <v>0</v>
      </c>
      <c r="F29" s="108">
        <f>IF(C29&lt;&gt;0,VLOOKUP(C29,General!$A$15:$C$114,3,FALSE),0)</f>
        <v>0</v>
      </c>
      <c r="G29" s="122"/>
      <c r="H29" s="32">
        <f t="shared" si="4"/>
        <v>0</v>
      </c>
      <c r="J29" s="33"/>
      <c r="K29" s="37">
        <v>3</v>
      </c>
      <c r="L29" s="75">
        <f>P29</f>
        <v>0</v>
      </c>
      <c r="M29" s="78">
        <f>LOOKUP(K29,$A$6:$B$21)</f>
        <v>0</v>
      </c>
      <c r="N29" s="38">
        <f>LOOKUP(K29,$A$6:$E$21)</f>
        <v>0</v>
      </c>
      <c r="O29" s="21"/>
      <c r="P29" s="118"/>
      <c r="Q29" s="23"/>
      <c r="R29" s="57"/>
      <c r="S29" s="92">
        <f>W29</f>
        <v>0</v>
      </c>
      <c r="T29" s="101" t="str">
        <f xml:space="preserve"> IF(P22 =2, M22, IF(P23 =2, M23, IF(P24 =2, M24, IF(P25 =2, M25, ""))))</f>
        <v/>
      </c>
      <c r="U29" s="89" t="str">
        <f xml:space="preserve"> IF(P22 =2, N22, IF(P23 =2, N23, IF(P24 =2, N24, IF(P25 =2, N25, ""))))</f>
        <v/>
      </c>
      <c r="V29" s="90"/>
      <c r="W29" s="117"/>
      <c r="X29" s="23"/>
      <c r="Y29" s="50"/>
      <c r="Z29" s="58"/>
      <c r="AA29" s="58"/>
      <c r="AB29" s="58"/>
      <c r="AC29" s="62"/>
      <c r="AE29" s="25">
        <v>24</v>
      </c>
      <c r="AF29" s="26"/>
      <c r="AG29" s="27">
        <f t="shared" si="5"/>
        <v>0</v>
      </c>
      <c r="AH29" s="28">
        <f t="shared" si="6"/>
        <v>0</v>
      </c>
      <c r="AI29" s="28">
        <f t="shared" si="7"/>
        <v>0</v>
      </c>
      <c r="AJ29" s="29">
        <f t="shared" si="7"/>
        <v>0</v>
      </c>
    </row>
    <row r="30" spans="1:36" x14ac:dyDescent="0.25">
      <c r="A30" s="30">
        <v>25</v>
      </c>
      <c r="B30" s="97">
        <f>IF(General!$C$10=1,'Class 1'!D30,'Class 1'!C30)</f>
        <v>0</v>
      </c>
      <c r="C30" s="125"/>
      <c r="D30" s="109"/>
      <c r="E30" s="108">
        <f>IF(C30&lt;&gt;0,VLOOKUP(C30,General!$A$15:$C$114,2,FALSE),0)</f>
        <v>0</v>
      </c>
      <c r="F30" s="108">
        <f>IF(C30&lt;&gt;0,VLOOKUP(C30,General!$A$15:$C$114,3,FALSE),0)</f>
        <v>0</v>
      </c>
      <c r="G30" s="122"/>
      <c r="H30" s="32">
        <f t="shared" si="4"/>
        <v>0</v>
      </c>
      <c r="J30" s="39" t="s">
        <v>15</v>
      </c>
      <c r="K30" s="40">
        <v>6</v>
      </c>
      <c r="L30" s="76">
        <f>P30</f>
        <v>0</v>
      </c>
      <c r="M30" s="79">
        <f>LOOKUP(K30,$A$6:$B$21)</f>
        <v>0</v>
      </c>
      <c r="N30" s="41">
        <f>LOOKUP(K30,$A$6:$E$21)</f>
        <v>0</v>
      </c>
      <c r="O30" s="31"/>
      <c r="P30" s="119"/>
      <c r="Q30" s="23"/>
      <c r="R30" s="23"/>
      <c r="S30" s="23"/>
      <c r="T30" s="23"/>
      <c r="U30" s="23"/>
      <c r="V30" s="23"/>
      <c r="W30" s="23"/>
      <c r="X30" s="23"/>
      <c r="Y30" s="36"/>
      <c r="Z30" s="58"/>
      <c r="AA30" s="58"/>
      <c r="AB30" s="58"/>
      <c r="AC30" s="62"/>
      <c r="AE30" s="25">
        <v>25</v>
      </c>
      <c r="AF30" s="26"/>
      <c r="AG30" s="27">
        <f t="shared" si="5"/>
        <v>0</v>
      </c>
      <c r="AH30" s="28">
        <f t="shared" si="6"/>
        <v>0</v>
      </c>
      <c r="AI30" s="28">
        <f t="shared" si="7"/>
        <v>0</v>
      </c>
      <c r="AJ30" s="29">
        <f t="shared" si="7"/>
        <v>0</v>
      </c>
    </row>
    <row r="31" spans="1:36" x14ac:dyDescent="0.25">
      <c r="A31" s="30">
        <v>26</v>
      </c>
      <c r="B31" s="97">
        <f>IF(General!$C$10=1,'Class 1'!D31,'Class 1'!C31)</f>
        <v>0</v>
      </c>
      <c r="C31" s="125"/>
      <c r="D31" s="109"/>
      <c r="E31" s="108">
        <f>IF(C31&lt;&gt;0,VLOOKUP(C31,General!$A$15:$C$114,2,FALSE),0)</f>
        <v>0</v>
      </c>
      <c r="F31" s="108">
        <f>IF(C31&lt;&gt;0,VLOOKUP(C31,General!$A$15:$C$114,3,FALSE),0)</f>
        <v>0</v>
      </c>
      <c r="G31" s="122"/>
      <c r="H31" s="32">
        <f t="shared" si="4"/>
        <v>0</v>
      </c>
      <c r="J31" s="42"/>
      <c r="K31" s="40">
        <v>11</v>
      </c>
      <c r="L31" s="76">
        <f>P31</f>
        <v>0</v>
      </c>
      <c r="M31" s="79">
        <f>LOOKUP(K31,$A$6:$B$21)</f>
        <v>0</v>
      </c>
      <c r="N31" s="41">
        <f>LOOKUP(K31,$A$6:$E$21)</f>
        <v>0</v>
      </c>
      <c r="O31" s="31"/>
      <c r="P31" s="119"/>
      <c r="Q31" s="23"/>
      <c r="R31" s="23"/>
      <c r="X31" s="23"/>
      <c r="Y31" s="36"/>
      <c r="Z31" s="58"/>
      <c r="AA31" s="58"/>
      <c r="AB31" s="58"/>
      <c r="AC31" s="58"/>
      <c r="AE31" s="25">
        <v>26</v>
      </c>
      <c r="AF31" s="26"/>
      <c r="AG31" s="27">
        <f t="shared" si="5"/>
        <v>0</v>
      </c>
      <c r="AH31" s="28">
        <f t="shared" si="6"/>
        <v>0</v>
      </c>
      <c r="AI31" s="28">
        <f t="shared" si="7"/>
        <v>0</v>
      </c>
      <c r="AJ31" s="29">
        <f t="shared" si="7"/>
        <v>0</v>
      </c>
    </row>
    <row r="32" spans="1:36" x14ac:dyDescent="0.25">
      <c r="A32" s="30">
        <v>27</v>
      </c>
      <c r="B32" s="97">
        <f>IF(General!$C$10=1,'Class 1'!D32,'Class 1'!C32)</f>
        <v>0</v>
      </c>
      <c r="C32" s="125"/>
      <c r="D32" s="109"/>
      <c r="E32" s="108">
        <f>IF(C32&lt;&gt;0,VLOOKUP(C32,General!$A$15:$C$114,2,FALSE),0)</f>
        <v>0</v>
      </c>
      <c r="F32" s="108">
        <f>IF(C32&lt;&gt;0,VLOOKUP(C32,General!$A$15:$C$114,3,FALSE),0)</f>
        <v>0</v>
      </c>
      <c r="G32" s="122"/>
      <c r="H32" s="32">
        <f t="shared" si="4"/>
        <v>0</v>
      </c>
      <c r="J32" s="43"/>
      <c r="K32" s="44">
        <v>14</v>
      </c>
      <c r="L32" s="77">
        <f>P32</f>
        <v>0</v>
      </c>
      <c r="M32" s="80">
        <f>LOOKUP(K32,$A$6:$B$21)</f>
        <v>0</v>
      </c>
      <c r="N32" s="45">
        <f>LOOKUP(K32,$A$6:$E$21)</f>
        <v>0</v>
      </c>
      <c r="O32" s="69"/>
      <c r="P32" s="120"/>
      <c r="Q32" s="23"/>
      <c r="R32" s="23"/>
      <c r="S32" s="23"/>
      <c r="T32" s="23"/>
      <c r="U32" s="23"/>
      <c r="V32" s="23"/>
      <c r="W32" s="23"/>
      <c r="X32" s="23"/>
      <c r="Y32" s="36"/>
      <c r="Z32" s="23"/>
      <c r="AA32" s="23"/>
      <c r="AB32" s="23"/>
      <c r="AC32" s="23"/>
      <c r="AE32" s="25">
        <v>27</v>
      </c>
      <c r="AF32" s="26"/>
      <c r="AG32" s="27">
        <f t="shared" si="5"/>
        <v>0</v>
      </c>
      <c r="AH32" s="28">
        <f t="shared" si="6"/>
        <v>0</v>
      </c>
      <c r="AI32" s="28">
        <f t="shared" si="7"/>
        <v>0</v>
      </c>
      <c r="AJ32" s="29">
        <f t="shared" si="7"/>
        <v>0</v>
      </c>
    </row>
    <row r="33" spans="1:36" x14ac:dyDescent="0.25">
      <c r="A33" s="30">
        <v>28</v>
      </c>
      <c r="B33" s="97">
        <f>IF(General!$C$10=1,'Class 1'!D33,'Class 1'!C33)</f>
        <v>0</v>
      </c>
      <c r="C33" s="125"/>
      <c r="D33" s="109"/>
      <c r="E33" s="108">
        <f>IF(C33&lt;&gt;0,VLOOKUP(C33,General!$A$15:$C$114,2,FALSE),0)</f>
        <v>0</v>
      </c>
      <c r="F33" s="108">
        <f>IF(C33&lt;&gt;0,VLOOKUP(C33,General!$A$15:$C$114,3,FALSE),0)</f>
        <v>0</v>
      </c>
      <c r="G33" s="122"/>
      <c r="H33" s="32">
        <f t="shared" si="4"/>
        <v>0</v>
      </c>
      <c r="AE33" s="25">
        <v>28</v>
      </c>
      <c r="AF33" s="26"/>
      <c r="AG33" s="27">
        <f t="shared" si="5"/>
        <v>0</v>
      </c>
      <c r="AH33" s="28">
        <f t="shared" si="6"/>
        <v>0</v>
      </c>
      <c r="AI33" s="28">
        <f t="shared" si="7"/>
        <v>0</v>
      </c>
      <c r="AJ33" s="29">
        <f t="shared" si="7"/>
        <v>0</v>
      </c>
    </row>
    <row r="34" spans="1:36" x14ac:dyDescent="0.25">
      <c r="A34" s="30">
        <v>29</v>
      </c>
      <c r="B34" s="97">
        <f>IF(General!$C$10=1,'Class 1'!D34,'Class 1'!C34)</f>
        <v>0</v>
      </c>
      <c r="C34" s="125"/>
      <c r="D34" s="109"/>
      <c r="E34" s="108">
        <f>IF(C34&lt;&gt;0,VLOOKUP(C34,General!$A$15:$C$114,2,FALSE),0)</f>
        <v>0</v>
      </c>
      <c r="F34" s="108">
        <f>IF(C34&lt;&gt;0,VLOOKUP(C34,General!$A$15:$C$114,3,FALSE),0)</f>
        <v>0</v>
      </c>
      <c r="G34" s="122"/>
      <c r="H34" s="32">
        <f t="shared" si="4"/>
        <v>0</v>
      </c>
      <c r="AE34" s="25">
        <v>29</v>
      </c>
      <c r="AF34" s="26"/>
      <c r="AG34" s="27">
        <f t="shared" si="5"/>
        <v>0</v>
      </c>
      <c r="AH34" s="28">
        <f t="shared" si="6"/>
        <v>0</v>
      </c>
      <c r="AI34" s="28">
        <f t="shared" si="7"/>
        <v>0</v>
      </c>
      <c r="AJ34" s="29">
        <f t="shared" si="7"/>
        <v>0</v>
      </c>
    </row>
    <row r="35" spans="1:36" x14ac:dyDescent="0.25">
      <c r="A35" s="30">
        <v>30</v>
      </c>
      <c r="B35" s="97">
        <f>IF(General!$C$10=1,'Class 1'!D35,'Class 1'!C35)</f>
        <v>0</v>
      </c>
      <c r="C35" s="125"/>
      <c r="D35" s="109"/>
      <c r="E35" s="108">
        <f>IF(C35&lt;&gt;0,VLOOKUP(C35,General!$A$15:$C$114,2,FALSE),0)</f>
        <v>0</v>
      </c>
      <c r="F35" s="108">
        <f>IF(C35&lt;&gt;0,VLOOKUP(C35,General!$A$15:$C$114,3,FALSE),0)</f>
        <v>0</v>
      </c>
      <c r="G35" s="122"/>
      <c r="H35" s="32">
        <f t="shared" si="4"/>
        <v>0</v>
      </c>
      <c r="J35" s="63"/>
      <c r="O35" s="64"/>
      <c r="AE35" s="25">
        <v>30</v>
      </c>
      <c r="AF35" s="26"/>
      <c r="AG35" s="27">
        <f t="shared" si="5"/>
        <v>0</v>
      </c>
      <c r="AH35" s="28">
        <f t="shared" si="6"/>
        <v>0</v>
      </c>
      <c r="AI35" s="28">
        <f t="shared" si="7"/>
        <v>0</v>
      </c>
      <c r="AJ35" s="29">
        <f t="shared" si="7"/>
        <v>0</v>
      </c>
    </row>
    <row r="36" spans="1:36" x14ac:dyDescent="0.25">
      <c r="A36" s="30">
        <v>31</v>
      </c>
      <c r="B36" s="97">
        <f>IF(General!$C$10=1,'Class 1'!D36,'Class 1'!C36)</f>
        <v>0</v>
      </c>
      <c r="C36" s="125"/>
      <c r="D36" s="109"/>
      <c r="E36" s="108">
        <f>IF(C36&lt;&gt;0,VLOOKUP(C36,General!$A$15:$C$114,2,FALSE),0)</f>
        <v>0</v>
      </c>
      <c r="F36" s="108">
        <f>IF(C36&lt;&gt;0,VLOOKUP(C36,General!$A$15:$C$114,3,FALSE),0)</f>
        <v>0</v>
      </c>
      <c r="G36" s="122"/>
      <c r="H36" s="32">
        <f t="shared" si="4"/>
        <v>0</v>
      </c>
      <c r="J36" s="63"/>
      <c r="O36" s="64"/>
      <c r="AE36" s="25">
        <v>31</v>
      </c>
      <c r="AF36" s="26"/>
      <c r="AG36" s="27">
        <f t="shared" si="5"/>
        <v>0</v>
      </c>
      <c r="AH36" s="28">
        <f t="shared" si="6"/>
        <v>0</v>
      </c>
      <c r="AI36" s="28">
        <f t="shared" si="7"/>
        <v>0</v>
      </c>
      <c r="AJ36" s="29">
        <f t="shared" si="7"/>
        <v>0</v>
      </c>
    </row>
    <row r="37" spans="1:36" x14ac:dyDescent="0.25">
      <c r="A37" s="30">
        <v>32</v>
      </c>
      <c r="B37" s="97">
        <f>IF(General!$C$10=1,'Class 1'!D37,'Class 1'!C37)</f>
        <v>0</v>
      </c>
      <c r="C37" s="125"/>
      <c r="D37" s="109"/>
      <c r="E37" s="108">
        <f>IF(C37&lt;&gt;0,VLOOKUP(C37,General!$A$15:$C$114,2,FALSE),0)</f>
        <v>0</v>
      </c>
      <c r="F37" s="108">
        <f>IF(C37&lt;&gt;0,VLOOKUP(C37,General!$A$15:$C$114,3,FALSE),0)</f>
        <v>0</v>
      </c>
      <c r="G37" s="122"/>
      <c r="H37" s="32">
        <f t="shared" si="4"/>
        <v>0</v>
      </c>
      <c r="J37" s="63"/>
      <c r="O37" s="64"/>
      <c r="AE37" s="25">
        <v>32</v>
      </c>
      <c r="AF37" s="26"/>
      <c r="AG37" s="27">
        <f t="shared" si="5"/>
        <v>0</v>
      </c>
      <c r="AH37" s="28">
        <f t="shared" si="6"/>
        <v>0</v>
      </c>
      <c r="AI37" s="28">
        <f t="shared" si="7"/>
        <v>0</v>
      </c>
      <c r="AJ37" s="29">
        <f t="shared" si="7"/>
        <v>0</v>
      </c>
    </row>
    <row r="38" spans="1:36" x14ac:dyDescent="0.25">
      <c r="A38" s="30">
        <v>33</v>
      </c>
      <c r="B38" s="97">
        <f>IF(General!$C$10=1,'Class 1'!D38,'Class 1'!C38)</f>
        <v>0</v>
      </c>
      <c r="C38" s="125"/>
      <c r="D38" s="109"/>
      <c r="E38" s="108">
        <f>IF(C38&lt;&gt;0,VLOOKUP(C38,General!$A$15:$C$114,2,FALSE),0)</f>
        <v>0</v>
      </c>
      <c r="F38" s="108">
        <f>IF(C38&lt;&gt;0,VLOOKUP(C38,General!$A$15:$C$114,3,FALSE),0)</f>
        <v>0</v>
      </c>
      <c r="G38" s="122"/>
      <c r="H38" s="32">
        <f t="shared" si="4"/>
        <v>0</v>
      </c>
      <c r="J38" s="63"/>
      <c r="O38" s="64"/>
      <c r="AE38" s="25">
        <v>33</v>
      </c>
      <c r="AF38" s="26"/>
      <c r="AG38" s="27">
        <f t="shared" si="5"/>
        <v>0</v>
      </c>
      <c r="AH38" s="28">
        <f t="shared" si="6"/>
        <v>0</v>
      </c>
      <c r="AI38" s="28">
        <f t="shared" si="7"/>
        <v>0</v>
      </c>
      <c r="AJ38" s="29">
        <f t="shared" si="7"/>
        <v>0</v>
      </c>
    </row>
    <row r="39" spans="1:36" x14ac:dyDescent="0.25">
      <c r="A39" s="30">
        <v>34</v>
      </c>
      <c r="B39" s="97">
        <f>IF(General!$C$10=1,'Class 1'!D39,'Class 1'!C39)</f>
        <v>0</v>
      </c>
      <c r="C39" s="125"/>
      <c r="D39" s="109"/>
      <c r="E39" s="108">
        <f>IF(C39&lt;&gt;0,VLOOKUP(C39,General!$A$15:$C$114,2,FALSE),0)</f>
        <v>0</v>
      </c>
      <c r="F39" s="108">
        <f>IF(C39&lt;&gt;0,VLOOKUP(C39,General!$A$15:$C$114,3,FALSE),0)</f>
        <v>0</v>
      </c>
      <c r="G39" s="122"/>
      <c r="H39" s="32">
        <f t="shared" si="4"/>
        <v>0</v>
      </c>
      <c r="AE39" s="25">
        <v>34</v>
      </c>
      <c r="AF39" s="26"/>
      <c r="AG39" s="27">
        <f t="shared" si="5"/>
        <v>0</v>
      </c>
      <c r="AH39" s="28">
        <f t="shared" si="6"/>
        <v>0</v>
      </c>
      <c r="AI39" s="28">
        <f t="shared" si="7"/>
        <v>0</v>
      </c>
      <c r="AJ39" s="29">
        <f t="shared" si="7"/>
        <v>0</v>
      </c>
    </row>
    <row r="40" spans="1:36" x14ac:dyDescent="0.25">
      <c r="A40" s="30">
        <v>35</v>
      </c>
      <c r="B40" s="97">
        <f>IF(General!$C$10=1,'Class 1'!D40,'Class 1'!C40)</f>
        <v>0</v>
      </c>
      <c r="C40" s="125"/>
      <c r="D40" s="109"/>
      <c r="E40" s="108">
        <f>IF(C40&lt;&gt;0,VLOOKUP(C40,General!$A$15:$C$114,2,FALSE),0)</f>
        <v>0</v>
      </c>
      <c r="F40" s="108">
        <f>IF(C40&lt;&gt;0,VLOOKUP(C40,General!$A$15:$C$114,3,FALSE),0)</f>
        <v>0</v>
      </c>
      <c r="G40" s="122"/>
      <c r="H40" s="32">
        <f t="shared" si="4"/>
        <v>0</v>
      </c>
      <c r="AE40" s="25">
        <v>35</v>
      </c>
      <c r="AF40" s="26"/>
      <c r="AG40" s="27">
        <f t="shared" si="5"/>
        <v>0</v>
      </c>
      <c r="AH40" s="28">
        <f t="shared" si="6"/>
        <v>0</v>
      </c>
      <c r="AI40" s="28">
        <f t="shared" si="7"/>
        <v>0</v>
      </c>
      <c r="AJ40" s="29">
        <f t="shared" si="7"/>
        <v>0</v>
      </c>
    </row>
    <row r="41" spans="1:36" x14ac:dyDescent="0.25">
      <c r="A41" s="30">
        <v>36</v>
      </c>
      <c r="B41" s="97">
        <f>IF(General!$C$10=1,'Class 1'!D41,'Class 1'!C41)</f>
        <v>0</v>
      </c>
      <c r="C41" s="125"/>
      <c r="D41" s="109"/>
      <c r="E41" s="108">
        <f>IF(C41&lt;&gt;0,VLOOKUP(C41,General!$A$15:$C$114,2,FALSE),0)</f>
        <v>0</v>
      </c>
      <c r="F41" s="108">
        <f>IF(C41&lt;&gt;0,VLOOKUP(C41,General!$A$15:$C$114,3,FALSE),0)</f>
        <v>0</v>
      </c>
      <c r="G41" s="122"/>
      <c r="H41" s="32">
        <f t="shared" si="4"/>
        <v>0</v>
      </c>
      <c r="AE41" s="25">
        <v>36</v>
      </c>
      <c r="AF41" s="26"/>
      <c r="AG41" s="27">
        <f t="shared" si="5"/>
        <v>0</v>
      </c>
      <c r="AH41" s="28">
        <f t="shared" si="6"/>
        <v>0</v>
      </c>
      <c r="AI41" s="28">
        <f t="shared" si="7"/>
        <v>0</v>
      </c>
      <c r="AJ41" s="29">
        <f t="shared" si="7"/>
        <v>0</v>
      </c>
    </row>
    <row r="42" spans="1:36" x14ac:dyDescent="0.25">
      <c r="A42" s="30">
        <v>37</v>
      </c>
      <c r="B42" s="97">
        <f>IF(General!$C$10=1,'Class 1'!D42,'Class 1'!C42)</f>
        <v>0</v>
      </c>
      <c r="C42" s="125"/>
      <c r="D42" s="109"/>
      <c r="E42" s="108">
        <f>IF(C42&lt;&gt;0,VLOOKUP(C42,General!$A$15:$C$114,2,FALSE),0)</f>
        <v>0</v>
      </c>
      <c r="F42" s="108">
        <f>IF(C42&lt;&gt;0,VLOOKUP(C42,General!$A$15:$C$114,3,FALSE),0)</f>
        <v>0</v>
      </c>
      <c r="G42" s="122"/>
      <c r="H42" s="32">
        <f t="shared" si="4"/>
        <v>0</v>
      </c>
      <c r="AE42" s="25">
        <v>37</v>
      </c>
      <c r="AF42" s="26"/>
      <c r="AG42" s="27">
        <f t="shared" si="5"/>
        <v>0</v>
      </c>
      <c r="AH42" s="28">
        <f t="shared" si="6"/>
        <v>0</v>
      </c>
      <c r="AI42" s="28">
        <f t="shared" si="7"/>
        <v>0</v>
      </c>
      <c r="AJ42" s="29">
        <f t="shared" si="7"/>
        <v>0</v>
      </c>
    </row>
    <row r="43" spans="1:36" x14ac:dyDescent="0.25">
      <c r="A43" s="30">
        <v>38</v>
      </c>
      <c r="B43" s="97">
        <f>IF(General!$C$10=1,'Class 1'!D43,'Class 1'!C43)</f>
        <v>0</v>
      </c>
      <c r="C43" s="125"/>
      <c r="D43" s="109"/>
      <c r="E43" s="108">
        <f>IF(C43&lt;&gt;0,VLOOKUP(C43,General!$A$15:$C$114,2,FALSE),0)</f>
        <v>0</v>
      </c>
      <c r="F43" s="108">
        <f>IF(C43&lt;&gt;0,VLOOKUP(C43,General!$A$15:$C$114,3,FALSE),0)</f>
        <v>0</v>
      </c>
      <c r="G43" s="122"/>
      <c r="H43" s="32">
        <f t="shared" si="4"/>
        <v>0</v>
      </c>
      <c r="O43" s="65"/>
      <c r="AE43" s="25">
        <v>38</v>
      </c>
      <c r="AF43" s="26"/>
      <c r="AG43" s="27">
        <f t="shared" si="5"/>
        <v>0</v>
      </c>
      <c r="AH43" s="28">
        <f t="shared" si="6"/>
        <v>0</v>
      </c>
      <c r="AI43" s="28">
        <f t="shared" si="7"/>
        <v>0</v>
      </c>
      <c r="AJ43" s="29">
        <f t="shared" si="7"/>
        <v>0</v>
      </c>
    </row>
    <row r="44" spans="1:36" x14ac:dyDescent="0.25">
      <c r="A44" s="30">
        <v>39</v>
      </c>
      <c r="B44" s="97">
        <f>IF(General!$C$10=1,'Class 1'!D44,'Class 1'!C44)</f>
        <v>0</v>
      </c>
      <c r="C44" s="125"/>
      <c r="D44" s="109"/>
      <c r="E44" s="108">
        <f>IF(C44&lt;&gt;0,VLOOKUP(C44,General!$A$15:$C$114,2,FALSE),0)</f>
        <v>0</v>
      </c>
      <c r="F44" s="108">
        <f>IF(C44&lt;&gt;0,VLOOKUP(C44,General!$A$15:$C$114,3,FALSE),0)</f>
        <v>0</v>
      </c>
      <c r="G44" s="122"/>
      <c r="H44" s="32">
        <f t="shared" si="4"/>
        <v>0</v>
      </c>
      <c r="O44" s="65"/>
      <c r="AE44" s="25">
        <v>39</v>
      </c>
      <c r="AF44" s="26"/>
      <c r="AG44" s="27">
        <f t="shared" si="5"/>
        <v>0</v>
      </c>
      <c r="AH44" s="28">
        <f t="shared" si="6"/>
        <v>0</v>
      </c>
      <c r="AI44" s="28">
        <f t="shared" si="7"/>
        <v>0</v>
      </c>
      <c r="AJ44" s="29">
        <f t="shared" si="7"/>
        <v>0</v>
      </c>
    </row>
    <row r="45" spans="1:36" x14ac:dyDescent="0.25">
      <c r="A45" s="30">
        <v>40</v>
      </c>
      <c r="B45" s="97">
        <f>IF(General!$C$10=1,'Class 1'!D45,'Class 1'!C45)</f>
        <v>0</v>
      </c>
      <c r="C45" s="125"/>
      <c r="D45" s="109"/>
      <c r="E45" s="108">
        <f>IF(C45&lt;&gt;0,VLOOKUP(C45,General!$A$15:$C$114,2,FALSE),0)</f>
        <v>0</v>
      </c>
      <c r="F45" s="108">
        <f>IF(C45&lt;&gt;0,VLOOKUP(C45,General!$A$15:$C$114,3,FALSE),0)</f>
        <v>0</v>
      </c>
      <c r="G45" s="122"/>
      <c r="H45" s="32">
        <f t="shared" si="4"/>
        <v>0</v>
      </c>
      <c r="O45" s="65"/>
      <c r="AE45" s="25">
        <v>40</v>
      </c>
      <c r="AF45" s="26"/>
      <c r="AG45" s="27">
        <f t="shared" si="5"/>
        <v>0</v>
      </c>
      <c r="AH45" s="28">
        <f t="shared" si="6"/>
        <v>0</v>
      </c>
      <c r="AI45" s="28">
        <f t="shared" si="7"/>
        <v>0</v>
      </c>
      <c r="AJ45" s="29">
        <f t="shared" si="7"/>
        <v>0</v>
      </c>
    </row>
    <row r="46" spans="1:36" x14ac:dyDescent="0.25">
      <c r="A46" s="30">
        <v>41</v>
      </c>
      <c r="B46" s="97">
        <f>IF(General!$C$10=1,'Class 1'!D46,'Class 1'!C46)</f>
        <v>0</v>
      </c>
      <c r="C46" s="125"/>
      <c r="D46" s="109"/>
      <c r="E46" s="108">
        <f>IF(C46&lt;&gt;0,VLOOKUP(C46,General!$A$15:$C$114,2,FALSE),0)</f>
        <v>0</v>
      </c>
      <c r="F46" s="108">
        <f>IF(C46&lt;&gt;0,VLOOKUP(C46,General!$A$15:$C$114,3,FALSE),0)</f>
        <v>0</v>
      </c>
      <c r="G46" s="122"/>
      <c r="H46" s="32">
        <f t="shared" si="4"/>
        <v>0</v>
      </c>
      <c r="O46" s="65"/>
      <c r="AE46" s="25">
        <v>41</v>
      </c>
      <c r="AF46" s="26"/>
      <c r="AG46" s="27">
        <f t="shared" si="5"/>
        <v>0</v>
      </c>
      <c r="AH46" s="28">
        <f t="shared" si="6"/>
        <v>0</v>
      </c>
      <c r="AI46" s="28">
        <f t="shared" si="7"/>
        <v>0</v>
      </c>
      <c r="AJ46" s="29">
        <f t="shared" si="7"/>
        <v>0</v>
      </c>
    </row>
    <row r="47" spans="1:36" x14ac:dyDescent="0.25">
      <c r="A47" s="30">
        <v>42</v>
      </c>
      <c r="B47" s="97">
        <f>IF(General!$C$10=1,'Class 1'!D47,'Class 1'!C47)</f>
        <v>0</v>
      </c>
      <c r="C47" s="125"/>
      <c r="D47" s="109"/>
      <c r="E47" s="108">
        <f>IF(C47&lt;&gt;0,VLOOKUP(C47,General!$A$15:$C$114,2,FALSE),0)</f>
        <v>0</v>
      </c>
      <c r="F47" s="108">
        <f>IF(C47&lt;&gt;0,VLOOKUP(C47,General!$A$15:$C$114,3,FALSE),0)</f>
        <v>0</v>
      </c>
      <c r="G47" s="122"/>
      <c r="H47" s="32">
        <f t="shared" si="4"/>
        <v>0</v>
      </c>
      <c r="O47" s="65"/>
      <c r="AE47" s="25">
        <v>42</v>
      </c>
      <c r="AF47" s="26"/>
      <c r="AG47" s="27">
        <f t="shared" si="5"/>
        <v>0</v>
      </c>
      <c r="AH47" s="28">
        <f t="shared" si="6"/>
        <v>0</v>
      </c>
      <c r="AI47" s="28">
        <f t="shared" si="7"/>
        <v>0</v>
      </c>
      <c r="AJ47" s="29">
        <f t="shared" si="7"/>
        <v>0</v>
      </c>
    </row>
    <row r="48" spans="1:36" x14ac:dyDescent="0.25">
      <c r="A48" s="30">
        <v>43</v>
      </c>
      <c r="B48" s="97">
        <f>IF(General!$C$10=1,'Class 1'!D48,'Class 1'!C48)</f>
        <v>0</v>
      </c>
      <c r="C48" s="125"/>
      <c r="D48" s="109"/>
      <c r="E48" s="108">
        <f>IF(C48&lt;&gt;0,VLOOKUP(C48,General!$A$15:$C$114,2,FALSE),0)</f>
        <v>0</v>
      </c>
      <c r="F48" s="108">
        <f>IF(C48&lt;&gt;0,VLOOKUP(C48,General!$A$15:$C$114,3,FALSE),0)</f>
        <v>0</v>
      </c>
      <c r="G48" s="122"/>
      <c r="H48" s="32">
        <f t="shared" si="4"/>
        <v>0</v>
      </c>
      <c r="O48" s="65"/>
      <c r="AE48" s="25">
        <v>43</v>
      </c>
      <c r="AF48" s="26"/>
      <c r="AG48" s="27">
        <f t="shared" si="5"/>
        <v>0</v>
      </c>
      <c r="AH48" s="28">
        <f t="shared" si="6"/>
        <v>0</v>
      </c>
      <c r="AI48" s="28">
        <f t="shared" si="7"/>
        <v>0</v>
      </c>
      <c r="AJ48" s="29">
        <f t="shared" si="7"/>
        <v>0</v>
      </c>
    </row>
    <row r="49" spans="1:36" x14ac:dyDescent="0.25">
      <c r="A49" s="30">
        <v>44</v>
      </c>
      <c r="B49" s="97">
        <f>IF(General!$C$10=1,'Class 1'!D49,'Class 1'!C49)</f>
        <v>0</v>
      </c>
      <c r="C49" s="125"/>
      <c r="D49" s="109"/>
      <c r="E49" s="108">
        <f>IF(C49&lt;&gt;0,VLOOKUP(C49,General!$A$15:$C$114,2,FALSE),0)</f>
        <v>0</v>
      </c>
      <c r="F49" s="108">
        <f>IF(C49&lt;&gt;0,VLOOKUP(C49,General!$A$15:$C$114,3,FALSE),0)</f>
        <v>0</v>
      </c>
      <c r="G49" s="122"/>
      <c r="H49" s="32">
        <f t="shared" si="4"/>
        <v>0</v>
      </c>
      <c r="O49" s="65"/>
      <c r="AE49" s="25">
        <v>44</v>
      </c>
      <c r="AF49" s="26"/>
      <c r="AG49" s="27">
        <f t="shared" si="5"/>
        <v>0</v>
      </c>
      <c r="AH49" s="28">
        <f t="shared" si="6"/>
        <v>0</v>
      </c>
      <c r="AI49" s="28">
        <f t="shared" si="7"/>
        <v>0</v>
      </c>
      <c r="AJ49" s="29">
        <f t="shared" si="7"/>
        <v>0</v>
      </c>
    </row>
    <row r="50" spans="1:36" x14ac:dyDescent="0.25">
      <c r="A50" s="30">
        <v>45</v>
      </c>
      <c r="B50" s="97">
        <f>IF(General!$C$10=1,'Class 1'!D50,'Class 1'!C50)</f>
        <v>0</v>
      </c>
      <c r="C50" s="125"/>
      <c r="D50" s="109"/>
      <c r="E50" s="108">
        <f>IF(C50&lt;&gt;0,VLOOKUP(C50,General!$A$15:$C$114,2,FALSE),0)</f>
        <v>0</v>
      </c>
      <c r="F50" s="108">
        <f>IF(C50&lt;&gt;0,VLOOKUP(C50,General!$A$15:$C$114,3,FALSE),0)</f>
        <v>0</v>
      </c>
      <c r="G50" s="122"/>
      <c r="H50" s="32">
        <f t="shared" si="4"/>
        <v>0</v>
      </c>
      <c r="O50" s="65"/>
      <c r="AE50" s="25">
        <v>45</v>
      </c>
      <c r="AF50" s="26"/>
      <c r="AG50" s="27">
        <f t="shared" si="5"/>
        <v>0</v>
      </c>
      <c r="AH50" s="28">
        <f t="shared" si="6"/>
        <v>0</v>
      </c>
      <c r="AI50" s="28">
        <f t="shared" si="7"/>
        <v>0</v>
      </c>
      <c r="AJ50" s="29">
        <f t="shared" si="7"/>
        <v>0</v>
      </c>
    </row>
    <row r="51" spans="1:36" x14ac:dyDescent="0.25">
      <c r="A51" s="30">
        <v>46</v>
      </c>
      <c r="B51" s="97">
        <f>IF(General!$C$10=1,'Class 1'!D51,'Class 1'!C51)</f>
        <v>0</v>
      </c>
      <c r="C51" s="125"/>
      <c r="D51" s="109"/>
      <c r="E51" s="108">
        <f>IF(C51&lt;&gt;0,VLOOKUP(C51,General!$A$15:$C$114,2,FALSE),0)</f>
        <v>0</v>
      </c>
      <c r="F51" s="108">
        <f>IF(C51&lt;&gt;0,VLOOKUP(C51,General!$A$15:$C$114,3,FALSE),0)</f>
        <v>0</v>
      </c>
      <c r="G51" s="122"/>
      <c r="H51" s="32">
        <f t="shared" si="4"/>
        <v>0</v>
      </c>
      <c r="O51" s="65"/>
      <c r="AE51" s="25">
        <v>46</v>
      </c>
      <c r="AF51" s="26"/>
      <c r="AG51" s="27">
        <f t="shared" si="5"/>
        <v>0</v>
      </c>
      <c r="AH51" s="28">
        <f t="shared" si="6"/>
        <v>0</v>
      </c>
      <c r="AI51" s="28">
        <f t="shared" si="7"/>
        <v>0</v>
      </c>
      <c r="AJ51" s="29">
        <f t="shared" si="7"/>
        <v>0</v>
      </c>
    </row>
    <row r="52" spans="1:36" x14ac:dyDescent="0.25">
      <c r="A52" s="30">
        <v>47</v>
      </c>
      <c r="B52" s="97">
        <f>IF(General!$C$10=1,'Class 1'!D52,'Class 1'!C52)</f>
        <v>0</v>
      </c>
      <c r="C52" s="125"/>
      <c r="D52" s="109"/>
      <c r="E52" s="108">
        <f>IF(C52&lt;&gt;0,VLOOKUP(C52,General!$A$15:$C$114,2,FALSE),0)</f>
        <v>0</v>
      </c>
      <c r="F52" s="108">
        <f>IF(C52&lt;&gt;0,VLOOKUP(C52,General!$A$15:$C$114,3,FALSE),0)</f>
        <v>0</v>
      </c>
      <c r="G52" s="122"/>
      <c r="H52" s="32">
        <f t="shared" si="4"/>
        <v>0</v>
      </c>
      <c r="AE52" s="25">
        <v>47</v>
      </c>
      <c r="AF52" s="26"/>
      <c r="AG52" s="27">
        <f t="shared" si="5"/>
        <v>0</v>
      </c>
      <c r="AH52" s="28">
        <f t="shared" si="6"/>
        <v>0</v>
      </c>
      <c r="AI52" s="28">
        <f t="shared" si="7"/>
        <v>0</v>
      </c>
      <c r="AJ52" s="29">
        <f t="shared" si="7"/>
        <v>0</v>
      </c>
    </row>
    <row r="53" spans="1:36" x14ac:dyDescent="0.25">
      <c r="A53" s="30">
        <v>48</v>
      </c>
      <c r="B53" s="97">
        <f>IF(General!$C$10=1,'Class 1'!D53,'Class 1'!C53)</f>
        <v>0</v>
      </c>
      <c r="C53" s="125"/>
      <c r="D53" s="109"/>
      <c r="E53" s="108">
        <f>IF(C53&lt;&gt;0,VLOOKUP(C53,General!$A$15:$C$114,2,FALSE),0)</f>
        <v>0</v>
      </c>
      <c r="F53" s="108">
        <f>IF(C53&lt;&gt;0,VLOOKUP(C53,General!$A$15:$C$114,3,FALSE),0)</f>
        <v>0</v>
      </c>
      <c r="G53" s="122"/>
      <c r="H53" s="32">
        <f t="shared" si="4"/>
        <v>0</v>
      </c>
      <c r="AE53" s="25">
        <v>48</v>
      </c>
      <c r="AF53" s="26"/>
      <c r="AG53" s="27">
        <f t="shared" si="5"/>
        <v>0</v>
      </c>
      <c r="AH53" s="28">
        <f t="shared" si="6"/>
        <v>0</v>
      </c>
      <c r="AI53" s="28">
        <f t="shared" si="7"/>
        <v>0</v>
      </c>
      <c r="AJ53" s="29">
        <f t="shared" si="7"/>
        <v>0</v>
      </c>
    </row>
    <row r="54" spans="1:36" x14ac:dyDescent="0.25">
      <c r="A54" s="30">
        <v>49</v>
      </c>
      <c r="B54" s="97">
        <f>IF(General!$C$10=1,'Class 1'!D54,'Class 1'!C54)</f>
        <v>0</v>
      </c>
      <c r="C54" s="125"/>
      <c r="D54" s="109"/>
      <c r="E54" s="108">
        <f>IF(C54&lt;&gt;0,VLOOKUP(C54,General!$A$15:$C$114,2,FALSE),0)</f>
        <v>0</v>
      </c>
      <c r="F54" s="108">
        <f>IF(C54&lt;&gt;0,VLOOKUP(C54,General!$A$15:$C$114,3,FALSE),0)</f>
        <v>0</v>
      </c>
      <c r="G54" s="122"/>
      <c r="H54" s="32">
        <f t="shared" si="4"/>
        <v>0</v>
      </c>
      <c r="AE54" s="25">
        <v>49</v>
      </c>
      <c r="AF54" s="26"/>
      <c r="AG54" s="27">
        <f t="shared" ref="AG54:AG85" si="8">C54</f>
        <v>0</v>
      </c>
      <c r="AH54" s="28">
        <f t="shared" ref="AH54:AH85" si="9">E54</f>
        <v>0</v>
      </c>
      <c r="AI54" s="28">
        <f t="shared" ref="AI54:AJ85" si="10">F54</f>
        <v>0</v>
      </c>
      <c r="AJ54" s="29">
        <f t="shared" si="10"/>
        <v>0</v>
      </c>
    </row>
    <row r="55" spans="1:36" x14ac:dyDescent="0.25">
      <c r="A55" s="30">
        <v>50</v>
      </c>
      <c r="B55" s="97">
        <f>IF(General!$C$10=1,'Class 1'!D55,'Class 1'!C55)</f>
        <v>0</v>
      </c>
      <c r="C55" s="125"/>
      <c r="D55" s="109"/>
      <c r="E55" s="108">
        <f>IF(C55&lt;&gt;0,VLOOKUP(C55,General!$A$15:$C$114,2,FALSE),0)</f>
        <v>0</v>
      </c>
      <c r="F55" s="108">
        <f>IF(C55&lt;&gt;0,VLOOKUP(C55,General!$A$15:$C$114,3,FALSE),0)</f>
        <v>0</v>
      </c>
      <c r="G55" s="122"/>
      <c r="H55" s="32">
        <f t="shared" si="4"/>
        <v>0</v>
      </c>
      <c r="AE55" s="25">
        <v>50</v>
      </c>
      <c r="AF55" s="26"/>
      <c r="AG55" s="27">
        <f t="shared" si="8"/>
        <v>0</v>
      </c>
      <c r="AH55" s="28">
        <f t="shared" si="9"/>
        <v>0</v>
      </c>
      <c r="AI55" s="28">
        <f t="shared" si="10"/>
        <v>0</v>
      </c>
      <c r="AJ55" s="29">
        <f t="shared" si="10"/>
        <v>0</v>
      </c>
    </row>
    <row r="56" spans="1:36" x14ac:dyDescent="0.25">
      <c r="A56" s="30">
        <v>51</v>
      </c>
      <c r="B56" s="97">
        <f>IF(General!$C$10=1,'Class 1'!D56,'Class 1'!C56)</f>
        <v>0</v>
      </c>
      <c r="C56" s="125"/>
      <c r="D56" s="109"/>
      <c r="E56" s="108">
        <f>IF(C56&lt;&gt;0,VLOOKUP(C56,General!$A$15:$C$114,2,FALSE),0)</f>
        <v>0</v>
      </c>
      <c r="F56" s="108">
        <f>IF(C56&lt;&gt;0,VLOOKUP(C56,General!$A$15:$C$114,3,FALSE),0)</f>
        <v>0</v>
      </c>
      <c r="G56" s="122"/>
      <c r="H56" s="32">
        <f t="shared" si="4"/>
        <v>0</v>
      </c>
      <c r="AE56" s="25">
        <v>51</v>
      </c>
      <c r="AF56" s="26"/>
      <c r="AG56" s="27">
        <f t="shared" si="8"/>
        <v>0</v>
      </c>
      <c r="AH56" s="28">
        <f t="shared" si="9"/>
        <v>0</v>
      </c>
      <c r="AI56" s="28">
        <f t="shared" si="10"/>
        <v>0</v>
      </c>
      <c r="AJ56" s="29">
        <f t="shared" si="10"/>
        <v>0</v>
      </c>
    </row>
    <row r="57" spans="1:36" x14ac:dyDescent="0.25">
      <c r="A57" s="30">
        <v>52</v>
      </c>
      <c r="B57" s="97">
        <f>IF(General!$C$10=1,'Class 1'!D57,'Class 1'!C57)</f>
        <v>0</v>
      </c>
      <c r="C57" s="125"/>
      <c r="D57" s="109"/>
      <c r="E57" s="108">
        <f>IF(C57&lt;&gt;0,VLOOKUP(C57,General!$A$15:$C$114,2,FALSE),0)</f>
        <v>0</v>
      </c>
      <c r="F57" s="108">
        <f>IF(C57&lt;&gt;0,VLOOKUP(C57,General!$A$15:$C$114,3,FALSE),0)</f>
        <v>0</v>
      </c>
      <c r="G57" s="122"/>
      <c r="H57" s="32">
        <f t="shared" si="4"/>
        <v>0</v>
      </c>
      <c r="AE57" s="25">
        <v>52</v>
      </c>
      <c r="AF57" s="26"/>
      <c r="AG57" s="27">
        <f t="shared" si="8"/>
        <v>0</v>
      </c>
      <c r="AH57" s="28">
        <f t="shared" si="9"/>
        <v>0</v>
      </c>
      <c r="AI57" s="28">
        <f t="shared" si="10"/>
        <v>0</v>
      </c>
      <c r="AJ57" s="29">
        <f t="shared" si="10"/>
        <v>0</v>
      </c>
    </row>
    <row r="58" spans="1:36" x14ac:dyDescent="0.25">
      <c r="A58" s="30">
        <v>53</v>
      </c>
      <c r="B58" s="97">
        <f>IF(General!$C$10=1,'Class 1'!D58,'Class 1'!C58)</f>
        <v>0</v>
      </c>
      <c r="C58" s="125"/>
      <c r="D58" s="109"/>
      <c r="E58" s="108">
        <f>IF(C58&lt;&gt;0,VLOOKUP(C58,General!$A$15:$C$114,2,FALSE),0)</f>
        <v>0</v>
      </c>
      <c r="F58" s="108">
        <f>IF(C58&lt;&gt;0,VLOOKUP(C58,General!$A$15:$C$114,3,FALSE),0)</f>
        <v>0</v>
      </c>
      <c r="G58" s="122"/>
      <c r="H58" s="32">
        <f t="shared" si="4"/>
        <v>0</v>
      </c>
      <c r="AE58" s="25">
        <v>53</v>
      </c>
      <c r="AF58" s="26"/>
      <c r="AG58" s="27">
        <f t="shared" si="8"/>
        <v>0</v>
      </c>
      <c r="AH58" s="28">
        <f t="shared" si="9"/>
        <v>0</v>
      </c>
      <c r="AI58" s="28">
        <f t="shared" si="10"/>
        <v>0</v>
      </c>
      <c r="AJ58" s="29">
        <f t="shared" si="10"/>
        <v>0</v>
      </c>
    </row>
    <row r="59" spans="1:36" x14ac:dyDescent="0.25">
      <c r="A59" s="30">
        <v>54</v>
      </c>
      <c r="B59" s="97">
        <f>IF(General!$C$10=1,'Class 1'!D59,'Class 1'!C59)</f>
        <v>0</v>
      </c>
      <c r="C59" s="125"/>
      <c r="D59" s="109"/>
      <c r="E59" s="108">
        <f>IF(C59&lt;&gt;0,VLOOKUP(C59,General!$A$15:$C$114,2,FALSE),0)</f>
        <v>0</v>
      </c>
      <c r="F59" s="108">
        <f>IF(C59&lt;&gt;0,VLOOKUP(C59,General!$A$15:$C$114,3,FALSE),0)</f>
        <v>0</v>
      </c>
      <c r="G59" s="122"/>
      <c r="H59" s="32">
        <f t="shared" si="4"/>
        <v>0</v>
      </c>
      <c r="AE59" s="25">
        <v>54</v>
      </c>
      <c r="AF59" s="26"/>
      <c r="AG59" s="27">
        <f t="shared" si="8"/>
        <v>0</v>
      </c>
      <c r="AH59" s="28">
        <f t="shared" si="9"/>
        <v>0</v>
      </c>
      <c r="AI59" s="28">
        <f t="shared" si="10"/>
        <v>0</v>
      </c>
      <c r="AJ59" s="29">
        <f t="shared" si="10"/>
        <v>0</v>
      </c>
    </row>
    <row r="60" spans="1:36" x14ac:dyDescent="0.25">
      <c r="A60" s="30">
        <v>55</v>
      </c>
      <c r="B60" s="97">
        <f>IF(General!$C$10=1,'Class 1'!D60,'Class 1'!C60)</f>
        <v>0</v>
      </c>
      <c r="C60" s="125"/>
      <c r="D60" s="109"/>
      <c r="E60" s="108">
        <f>IF(C60&lt;&gt;0,VLOOKUP(C60,General!$A$15:$C$114,2,FALSE),0)</f>
        <v>0</v>
      </c>
      <c r="F60" s="108">
        <f>IF(C60&lt;&gt;0,VLOOKUP(C60,General!$A$15:$C$114,3,FALSE),0)</f>
        <v>0</v>
      </c>
      <c r="G60" s="122"/>
      <c r="H60" s="32">
        <f t="shared" si="4"/>
        <v>0</v>
      </c>
      <c r="AE60" s="25">
        <v>55</v>
      </c>
      <c r="AF60" s="26"/>
      <c r="AG60" s="27">
        <f t="shared" si="8"/>
        <v>0</v>
      </c>
      <c r="AH60" s="28">
        <f t="shared" si="9"/>
        <v>0</v>
      </c>
      <c r="AI60" s="28">
        <f t="shared" si="10"/>
        <v>0</v>
      </c>
      <c r="AJ60" s="29">
        <f t="shared" si="10"/>
        <v>0</v>
      </c>
    </row>
    <row r="61" spans="1:36" x14ac:dyDescent="0.25">
      <c r="A61" s="30">
        <v>56</v>
      </c>
      <c r="B61" s="97">
        <f>IF(General!$C$10=1,'Class 1'!D61,'Class 1'!C61)</f>
        <v>0</v>
      </c>
      <c r="C61" s="125"/>
      <c r="D61" s="109"/>
      <c r="E61" s="108">
        <f>IF(C61&lt;&gt;0,VLOOKUP(C61,General!$A$15:$C$114,2,FALSE),0)</f>
        <v>0</v>
      </c>
      <c r="F61" s="108">
        <f>IF(C61&lt;&gt;0,VLOOKUP(C61,General!$A$15:$C$114,3,FALSE),0)</f>
        <v>0</v>
      </c>
      <c r="G61" s="122"/>
      <c r="H61" s="32">
        <f t="shared" si="4"/>
        <v>0</v>
      </c>
      <c r="AE61" s="25">
        <v>56</v>
      </c>
      <c r="AF61" s="26"/>
      <c r="AG61" s="27">
        <f t="shared" si="8"/>
        <v>0</v>
      </c>
      <c r="AH61" s="28">
        <f t="shared" si="9"/>
        <v>0</v>
      </c>
      <c r="AI61" s="28">
        <f t="shared" si="10"/>
        <v>0</v>
      </c>
      <c r="AJ61" s="29">
        <f t="shared" si="10"/>
        <v>0</v>
      </c>
    </row>
    <row r="62" spans="1:36" x14ac:dyDescent="0.25">
      <c r="A62" s="30">
        <v>57</v>
      </c>
      <c r="B62" s="97">
        <f>IF(General!$C$10=1,'Class 1'!D62,'Class 1'!C62)</f>
        <v>0</v>
      </c>
      <c r="C62" s="125"/>
      <c r="D62" s="109"/>
      <c r="E62" s="108">
        <f>IF(C62&lt;&gt;0,VLOOKUP(C62,General!$A$15:$C$114,2,FALSE),0)</f>
        <v>0</v>
      </c>
      <c r="F62" s="108">
        <f>IF(C62&lt;&gt;0,VLOOKUP(C62,General!$A$15:$C$114,3,FALSE),0)</f>
        <v>0</v>
      </c>
      <c r="G62" s="122"/>
      <c r="H62" s="32">
        <f t="shared" si="4"/>
        <v>0</v>
      </c>
      <c r="AE62" s="25">
        <v>57</v>
      </c>
      <c r="AF62" s="26"/>
      <c r="AG62" s="27">
        <f t="shared" si="8"/>
        <v>0</v>
      </c>
      <c r="AH62" s="28">
        <f t="shared" si="9"/>
        <v>0</v>
      </c>
      <c r="AI62" s="28">
        <f t="shared" si="10"/>
        <v>0</v>
      </c>
      <c r="AJ62" s="29">
        <f t="shared" si="10"/>
        <v>0</v>
      </c>
    </row>
    <row r="63" spans="1:36" x14ac:dyDescent="0.25">
      <c r="A63" s="30">
        <v>58</v>
      </c>
      <c r="B63" s="97">
        <f>IF(General!$C$10=1,'Class 1'!D63,'Class 1'!C63)</f>
        <v>0</v>
      </c>
      <c r="C63" s="125"/>
      <c r="D63" s="109"/>
      <c r="E63" s="108">
        <f>IF(C63&lt;&gt;0,VLOOKUP(C63,General!$A$15:$C$114,2,FALSE),0)</f>
        <v>0</v>
      </c>
      <c r="F63" s="108">
        <f>IF(C63&lt;&gt;0,VLOOKUP(C63,General!$A$15:$C$114,3,FALSE),0)</f>
        <v>0</v>
      </c>
      <c r="G63" s="122"/>
      <c r="H63" s="32">
        <f t="shared" si="4"/>
        <v>0</v>
      </c>
      <c r="AE63" s="25">
        <v>58</v>
      </c>
      <c r="AF63" s="26"/>
      <c r="AG63" s="27">
        <f t="shared" si="8"/>
        <v>0</v>
      </c>
      <c r="AH63" s="28">
        <f t="shared" si="9"/>
        <v>0</v>
      </c>
      <c r="AI63" s="28">
        <f t="shared" si="10"/>
        <v>0</v>
      </c>
      <c r="AJ63" s="29">
        <f t="shared" si="10"/>
        <v>0</v>
      </c>
    </row>
    <row r="64" spans="1:36" x14ac:dyDescent="0.25">
      <c r="A64" s="30">
        <v>59</v>
      </c>
      <c r="B64" s="97">
        <f>IF(General!$C$10=1,'Class 1'!D64,'Class 1'!C64)</f>
        <v>0</v>
      </c>
      <c r="C64" s="125"/>
      <c r="D64" s="109"/>
      <c r="E64" s="108">
        <f>IF(C64&lt;&gt;0,VLOOKUP(C64,General!$A$15:$C$114,2,FALSE),0)</f>
        <v>0</v>
      </c>
      <c r="F64" s="108">
        <f>IF(C64&lt;&gt;0,VLOOKUP(C64,General!$A$15:$C$114,3,FALSE),0)</f>
        <v>0</v>
      </c>
      <c r="G64" s="122"/>
      <c r="H64" s="32">
        <f t="shared" si="4"/>
        <v>0</v>
      </c>
      <c r="AE64" s="25">
        <v>59</v>
      </c>
      <c r="AF64" s="26"/>
      <c r="AG64" s="27">
        <f t="shared" si="8"/>
        <v>0</v>
      </c>
      <c r="AH64" s="28">
        <f t="shared" si="9"/>
        <v>0</v>
      </c>
      <c r="AI64" s="28">
        <f t="shared" si="10"/>
        <v>0</v>
      </c>
      <c r="AJ64" s="29">
        <f t="shared" si="10"/>
        <v>0</v>
      </c>
    </row>
    <row r="65" spans="1:36" x14ac:dyDescent="0.25">
      <c r="A65" s="30">
        <v>60</v>
      </c>
      <c r="B65" s="97">
        <f>IF(General!$C$10=1,'Class 1'!D65,'Class 1'!C65)</f>
        <v>0</v>
      </c>
      <c r="C65" s="125"/>
      <c r="D65" s="109"/>
      <c r="E65" s="108">
        <f>IF(C65&lt;&gt;0,VLOOKUP(C65,General!$A$15:$C$114,2,FALSE),0)</f>
        <v>0</v>
      </c>
      <c r="F65" s="108">
        <f>IF(C65&lt;&gt;0,VLOOKUP(C65,General!$A$15:$C$114,3,FALSE),0)</f>
        <v>0</v>
      </c>
      <c r="G65" s="122"/>
      <c r="H65" s="32">
        <f t="shared" si="4"/>
        <v>0</v>
      </c>
      <c r="AE65" s="25">
        <v>60</v>
      </c>
      <c r="AF65" s="26"/>
      <c r="AG65" s="27">
        <f t="shared" si="8"/>
        <v>0</v>
      </c>
      <c r="AH65" s="28">
        <f t="shared" si="9"/>
        <v>0</v>
      </c>
      <c r="AI65" s="28">
        <f t="shared" si="10"/>
        <v>0</v>
      </c>
      <c r="AJ65" s="29">
        <f t="shared" si="10"/>
        <v>0</v>
      </c>
    </row>
    <row r="66" spans="1:36" x14ac:dyDescent="0.25">
      <c r="A66" s="30">
        <v>61</v>
      </c>
      <c r="B66" s="97">
        <f>IF(General!$C$10=1,'Class 1'!D66,'Class 1'!C66)</f>
        <v>0</v>
      </c>
      <c r="C66" s="125"/>
      <c r="D66" s="109"/>
      <c r="E66" s="108">
        <f>IF(C66&lt;&gt;0,VLOOKUP(C66,General!$A$15:$C$114,2,FALSE),0)</f>
        <v>0</v>
      </c>
      <c r="F66" s="108">
        <f>IF(C66&lt;&gt;0,VLOOKUP(C66,General!$A$15:$C$114,3,FALSE),0)</f>
        <v>0</v>
      </c>
      <c r="G66" s="122"/>
      <c r="H66" s="32">
        <f t="shared" si="4"/>
        <v>0</v>
      </c>
      <c r="AE66" s="25">
        <v>61</v>
      </c>
      <c r="AF66" s="26"/>
      <c r="AG66" s="27">
        <f t="shared" si="8"/>
        <v>0</v>
      </c>
      <c r="AH66" s="28">
        <f t="shared" si="9"/>
        <v>0</v>
      </c>
      <c r="AI66" s="28">
        <f t="shared" si="10"/>
        <v>0</v>
      </c>
      <c r="AJ66" s="29">
        <f t="shared" si="10"/>
        <v>0</v>
      </c>
    </row>
    <row r="67" spans="1:36" x14ac:dyDescent="0.25">
      <c r="A67" s="30">
        <v>62</v>
      </c>
      <c r="B67" s="97">
        <f>IF(General!$C$10=1,'Class 1'!D67,'Class 1'!C67)</f>
        <v>0</v>
      </c>
      <c r="C67" s="125"/>
      <c r="D67" s="109"/>
      <c r="E67" s="108">
        <f>IF(C67&lt;&gt;0,VLOOKUP(C67,General!$A$15:$C$114,2,FALSE),0)</f>
        <v>0</v>
      </c>
      <c r="F67" s="108">
        <f>IF(C67&lt;&gt;0,VLOOKUP(C67,General!$A$15:$C$114,3,FALSE),0)</f>
        <v>0</v>
      </c>
      <c r="G67" s="122"/>
      <c r="H67" s="32">
        <f t="shared" si="4"/>
        <v>0</v>
      </c>
      <c r="AE67" s="25">
        <v>62</v>
      </c>
      <c r="AF67" s="26"/>
      <c r="AG67" s="27">
        <f t="shared" si="8"/>
        <v>0</v>
      </c>
      <c r="AH67" s="28">
        <f t="shared" si="9"/>
        <v>0</v>
      </c>
      <c r="AI67" s="28">
        <f t="shared" si="10"/>
        <v>0</v>
      </c>
      <c r="AJ67" s="29">
        <f t="shared" si="10"/>
        <v>0</v>
      </c>
    </row>
    <row r="68" spans="1:36" x14ac:dyDescent="0.25">
      <c r="A68" s="30">
        <v>63</v>
      </c>
      <c r="B68" s="97">
        <f>IF(General!$C$10=1,'Class 1'!D68,'Class 1'!C68)</f>
        <v>0</v>
      </c>
      <c r="C68" s="125"/>
      <c r="D68" s="109"/>
      <c r="E68" s="108">
        <f>IF(C68&lt;&gt;0,VLOOKUP(C68,General!$A$15:$C$114,2,FALSE),0)</f>
        <v>0</v>
      </c>
      <c r="F68" s="108">
        <f>IF(C68&lt;&gt;0,VLOOKUP(C68,General!$A$15:$C$114,3,FALSE),0)</f>
        <v>0</v>
      </c>
      <c r="G68" s="122"/>
      <c r="H68" s="32">
        <f t="shared" si="4"/>
        <v>0</v>
      </c>
      <c r="AE68" s="25">
        <v>63</v>
      </c>
      <c r="AF68" s="26"/>
      <c r="AG68" s="27">
        <f t="shared" si="8"/>
        <v>0</v>
      </c>
      <c r="AH68" s="28">
        <f t="shared" si="9"/>
        <v>0</v>
      </c>
      <c r="AI68" s="28">
        <f t="shared" si="10"/>
        <v>0</v>
      </c>
      <c r="AJ68" s="29">
        <f t="shared" si="10"/>
        <v>0</v>
      </c>
    </row>
    <row r="69" spans="1:36" x14ac:dyDescent="0.25">
      <c r="A69" s="30">
        <v>64</v>
      </c>
      <c r="B69" s="97">
        <f>IF(General!$C$10=1,'Class 1'!D69,'Class 1'!C69)</f>
        <v>0</v>
      </c>
      <c r="C69" s="125"/>
      <c r="D69" s="109"/>
      <c r="E69" s="108">
        <f>IF(C69&lt;&gt;0,VLOOKUP(C69,General!$A$15:$C$114,2,FALSE),0)</f>
        <v>0</v>
      </c>
      <c r="F69" s="108">
        <f>IF(C69&lt;&gt;0,VLOOKUP(C69,General!$A$15:$C$114,3,FALSE),0)</f>
        <v>0</v>
      </c>
      <c r="G69" s="122"/>
      <c r="H69" s="32">
        <f t="shared" si="4"/>
        <v>0</v>
      </c>
      <c r="AE69" s="25">
        <v>64</v>
      </c>
      <c r="AF69" s="26"/>
      <c r="AG69" s="27">
        <f t="shared" si="8"/>
        <v>0</v>
      </c>
      <c r="AH69" s="28">
        <f t="shared" si="9"/>
        <v>0</v>
      </c>
      <c r="AI69" s="28">
        <f t="shared" si="10"/>
        <v>0</v>
      </c>
      <c r="AJ69" s="29">
        <f t="shared" si="10"/>
        <v>0</v>
      </c>
    </row>
    <row r="70" spans="1:36" x14ac:dyDescent="0.25">
      <c r="A70" s="30">
        <v>65</v>
      </c>
      <c r="B70" s="97">
        <f>IF(General!$C$10=1,'Class 1'!D70,'Class 1'!C70)</f>
        <v>0</v>
      </c>
      <c r="C70" s="125"/>
      <c r="D70" s="109"/>
      <c r="E70" s="108">
        <f>IF(C70&lt;&gt;0,VLOOKUP(C70,General!$A$15:$C$114,2,FALSE),0)</f>
        <v>0</v>
      </c>
      <c r="F70" s="108">
        <f>IF(C70&lt;&gt;0,VLOOKUP(C70,General!$A$15:$C$114,3,FALSE),0)</f>
        <v>0</v>
      </c>
      <c r="G70" s="122"/>
      <c r="H70" s="32">
        <f t="shared" si="4"/>
        <v>0</v>
      </c>
      <c r="AE70" s="25">
        <v>65</v>
      </c>
      <c r="AF70" s="26"/>
      <c r="AG70" s="27">
        <f t="shared" si="8"/>
        <v>0</v>
      </c>
      <c r="AH70" s="28">
        <f t="shared" si="9"/>
        <v>0</v>
      </c>
      <c r="AI70" s="28">
        <f t="shared" si="10"/>
        <v>0</v>
      </c>
      <c r="AJ70" s="29">
        <f t="shared" si="10"/>
        <v>0</v>
      </c>
    </row>
    <row r="71" spans="1:36" x14ac:dyDescent="0.25">
      <c r="A71" s="30">
        <v>66</v>
      </c>
      <c r="B71" s="97">
        <f>IF(General!$C$10=1,'Class 1'!D71,'Class 1'!C71)</f>
        <v>0</v>
      </c>
      <c r="C71" s="125"/>
      <c r="D71" s="109"/>
      <c r="E71" s="108">
        <f>IF(C71&lt;&gt;0,VLOOKUP(C71,General!$A$15:$C$114,2,FALSE),0)</f>
        <v>0</v>
      </c>
      <c r="F71" s="108">
        <f>IF(C71&lt;&gt;0,VLOOKUP(C71,General!$A$15:$C$114,3,FALSE),0)</f>
        <v>0</v>
      </c>
      <c r="G71" s="122"/>
      <c r="H71" s="32">
        <f t="shared" si="4"/>
        <v>0</v>
      </c>
      <c r="AE71" s="25">
        <v>66</v>
      </c>
      <c r="AF71" s="26"/>
      <c r="AG71" s="27">
        <f t="shared" si="8"/>
        <v>0</v>
      </c>
      <c r="AH71" s="28">
        <f t="shared" si="9"/>
        <v>0</v>
      </c>
      <c r="AI71" s="28">
        <f t="shared" si="10"/>
        <v>0</v>
      </c>
      <c r="AJ71" s="29">
        <f t="shared" si="10"/>
        <v>0</v>
      </c>
    </row>
    <row r="72" spans="1:36" x14ac:dyDescent="0.25">
      <c r="A72" s="30">
        <v>67</v>
      </c>
      <c r="B72" s="97">
        <f>IF(General!$C$10=1,'Class 1'!D72,'Class 1'!C72)</f>
        <v>0</v>
      </c>
      <c r="C72" s="125"/>
      <c r="D72" s="109"/>
      <c r="E72" s="108">
        <f>IF(C72&lt;&gt;0,VLOOKUP(C72,General!$A$15:$C$114,2,FALSE),0)</f>
        <v>0</v>
      </c>
      <c r="F72" s="108">
        <f>IF(C72&lt;&gt;0,VLOOKUP(C72,General!$A$15:$C$114,3,FALSE),0)</f>
        <v>0</v>
      </c>
      <c r="G72" s="122"/>
      <c r="H72" s="32">
        <f t="shared" si="4"/>
        <v>0</v>
      </c>
      <c r="AE72" s="25">
        <v>67</v>
      </c>
      <c r="AF72" s="26"/>
      <c r="AG72" s="27">
        <f t="shared" si="8"/>
        <v>0</v>
      </c>
      <c r="AH72" s="28">
        <f t="shared" si="9"/>
        <v>0</v>
      </c>
      <c r="AI72" s="28">
        <f t="shared" si="10"/>
        <v>0</v>
      </c>
      <c r="AJ72" s="29">
        <f t="shared" si="10"/>
        <v>0</v>
      </c>
    </row>
    <row r="73" spans="1:36" x14ac:dyDescent="0.25">
      <c r="A73" s="30">
        <v>68</v>
      </c>
      <c r="B73" s="97">
        <f>IF(General!$C$10=1,'Class 1'!D73,'Class 1'!C73)</f>
        <v>0</v>
      </c>
      <c r="C73" s="125"/>
      <c r="D73" s="109"/>
      <c r="E73" s="108">
        <f>IF(C73&lt;&gt;0,VLOOKUP(C73,General!$A$15:$C$114,2,FALSE),0)</f>
        <v>0</v>
      </c>
      <c r="F73" s="108">
        <f>IF(C73&lt;&gt;0,VLOOKUP(C73,General!$A$15:$C$114,3,FALSE),0)</f>
        <v>0</v>
      </c>
      <c r="G73" s="122"/>
      <c r="H73" s="32">
        <f t="shared" si="4"/>
        <v>0</v>
      </c>
      <c r="AE73" s="25">
        <v>68</v>
      </c>
      <c r="AF73" s="26"/>
      <c r="AG73" s="27">
        <f t="shared" si="8"/>
        <v>0</v>
      </c>
      <c r="AH73" s="28">
        <f t="shared" si="9"/>
        <v>0</v>
      </c>
      <c r="AI73" s="28">
        <f t="shared" si="10"/>
        <v>0</v>
      </c>
      <c r="AJ73" s="29">
        <f t="shared" si="10"/>
        <v>0</v>
      </c>
    </row>
    <row r="74" spans="1:36" x14ac:dyDescent="0.25">
      <c r="A74" s="30">
        <v>69</v>
      </c>
      <c r="B74" s="97">
        <f>IF(General!$C$10=1,'Class 1'!D74,'Class 1'!C74)</f>
        <v>0</v>
      </c>
      <c r="C74" s="125"/>
      <c r="D74" s="109"/>
      <c r="E74" s="108">
        <f>IF(C74&lt;&gt;0,VLOOKUP(C74,General!$A$15:$C$114,2,FALSE),0)</f>
        <v>0</v>
      </c>
      <c r="F74" s="108">
        <f>IF(C74&lt;&gt;0,VLOOKUP(C74,General!$A$15:$C$114,3,FALSE),0)</f>
        <v>0</v>
      </c>
      <c r="G74" s="122"/>
      <c r="H74" s="32">
        <f t="shared" si="4"/>
        <v>0</v>
      </c>
      <c r="AE74" s="25">
        <v>69</v>
      </c>
      <c r="AF74" s="26"/>
      <c r="AG74" s="27">
        <f t="shared" si="8"/>
        <v>0</v>
      </c>
      <c r="AH74" s="28">
        <f t="shared" si="9"/>
        <v>0</v>
      </c>
      <c r="AI74" s="28">
        <f t="shared" si="10"/>
        <v>0</v>
      </c>
      <c r="AJ74" s="29">
        <f t="shared" si="10"/>
        <v>0</v>
      </c>
    </row>
    <row r="75" spans="1:36" x14ac:dyDescent="0.25">
      <c r="A75" s="30">
        <v>70</v>
      </c>
      <c r="B75" s="97">
        <f>IF(General!$C$10=1,'Class 1'!D75,'Class 1'!C75)</f>
        <v>0</v>
      </c>
      <c r="C75" s="125"/>
      <c r="D75" s="109"/>
      <c r="E75" s="108">
        <f>IF(C75&lt;&gt;0,VLOOKUP(C75,General!$A$15:$C$114,2,FALSE),0)</f>
        <v>0</v>
      </c>
      <c r="F75" s="108">
        <f>IF(C75&lt;&gt;0,VLOOKUP(C75,General!$A$15:$C$114,3,FALSE),0)</f>
        <v>0</v>
      </c>
      <c r="G75" s="122"/>
      <c r="H75" s="32">
        <f t="shared" si="4"/>
        <v>0</v>
      </c>
      <c r="AE75" s="25">
        <v>70</v>
      </c>
      <c r="AF75" s="26"/>
      <c r="AG75" s="27">
        <f t="shared" si="8"/>
        <v>0</v>
      </c>
      <c r="AH75" s="28">
        <f t="shared" si="9"/>
        <v>0</v>
      </c>
      <c r="AI75" s="28">
        <f t="shared" si="10"/>
        <v>0</v>
      </c>
      <c r="AJ75" s="29">
        <f t="shared" si="10"/>
        <v>0</v>
      </c>
    </row>
    <row r="76" spans="1:36" x14ac:dyDescent="0.25">
      <c r="A76" s="30">
        <v>71</v>
      </c>
      <c r="B76" s="97">
        <f>IF(General!$C$10=1,'Class 1'!D76,'Class 1'!C76)</f>
        <v>0</v>
      </c>
      <c r="C76" s="125"/>
      <c r="D76" s="109"/>
      <c r="E76" s="108">
        <f>IF(C76&lt;&gt;0,VLOOKUP(C76,General!$A$15:$C$114,2,FALSE),0)</f>
        <v>0</v>
      </c>
      <c r="F76" s="108">
        <f>IF(C76&lt;&gt;0,VLOOKUP(C76,General!$A$15:$C$114,3,FALSE),0)</f>
        <v>0</v>
      </c>
      <c r="G76" s="122"/>
      <c r="H76" s="32">
        <f t="shared" si="4"/>
        <v>0</v>
      </c>
      <c r="AE76" s="25">
        <v>71</v>
      </c>
      <c r="AF76" s="26"/>
      <c r="AG76" s="27">
        <f t="shared" si="8"/>
        <v>0</v>
      </c>
      <c r="AH76" s="28">
        <f t="shared" si="9"/>
        <v>0</v>
      </c>
      <c r="AI76" s="28">
        <f t="shared" si="10"/>
        <v>0</v>
      </c>
      <c r="AJ76" s="29">
        <f t="shared" si="10"/>
        <v>0</v>
      </c>
    </row>
    <row r="77" spans="1:36" x14ac:dyDescent="0.25">
      <c r="A77" s="30">
        <v>72</v>
      </c>
      <c r="B77" s="97">
        <f>IF(General!$C$10=1,'Class 1'!D77,'Class 1'!C77)</f>
        <v>0</v>
      </c>
      <c r="C77" s="125"/>
      <c r="D77" s="109"/>
      <c r="E77" s="108">
        <f>IF(C77&lt;&gt;0,VLOOKUP(C77,General!$A$15:$C$114,2,FALSE),0)</f>
        <v>0</v>
      </c>
      <c r="F77" s="108">
        <f>IF(C77&lt;&gt;0,VLOOKUP(C77,General!$A$15:$C$114,3,FALSE),0)</f>
        <v>0</v>
      </c>
      <c r="G77" s="122"/>
      <c r="H77" s="32">
        <f t="shared" si="4"/>
        <v>0</v>
      </c>
      <c r="AE77" s="25">
        <v>72</v>
      </c>
      <c r="AF77" s="26"/>
      <c r="AG77" s="27">
        <f t="shared" si="8"/>
        <v>0</v>
      </c>
      <c r="AH77" s="28">
        <f t="shared" si="9"/>
        <v>0</v>
      </c>
      <c r="AI77" s="28">
        <f t="shared" si="10"/>
        <v>0</v>
      </c>
      <c r="AJ77" s="29">
        <f t="shared" si="10"/>
        <v>0</v>
      </c>
    </row>
    <row r="78" spans="1:36" x14ac:dyDescent="0.25">
      <c r="A78" s="30">
        <v>73</v>
      </c>
      <c r="B78" s="97">
        <f>IF(General!$C$10=1,'Class 1'!D78,'Class 1'!C78)</f>
        <v>0</v>
      </c>
      <c r="C78" s="125"/>
      <c r="D78" s="109"/>
      <c r="E78" s="108">
        <f>IF(C78&lt;&gt;0,VLOOKUP(C78,General!$A$15:$C$114,2,FALSE),0)</f>
        <v>0</v>
      </c>
      <c r="F78" s="108">
        <f>IF(C78&lt;&gt;0,VLOOKUP(C78,General!$A$15:$C$114,3,FALSE),0)</f>
        <v>0</v>
      </c>
      <c r="G78" s="122"/>
      <c r="H78" s="32">
        <f t="shared" si="4"/>
        <v>0</v>
      </c>
      <c r="AE78" s="25">
        <v>73</v>
      </c>
      <c r="AF78" s="26"/>
      <c r="AG78" s="27">
        <f t="shared" si="8"/>
        <v>0</v>
      </c>
      <c r="AH78" s="28">
        <f t="shared" si="9"/>
        <v>0</v>
      </c>
      <c r="AI78" s="28">
        <f t="shared" si="10"/>
        <v>0</v>
      </c>
      <c r="AJ78" s="29">
        <f t="shared" si="10"/>
        <v>0</v>
      </c>
    </row>
    <row r="79" spans="1:36" x14ac:dyDescent="0.25">
      <c r="A79" s="30">
        <v>74</v>
      </c>
      <c r="B79" s="97">
        <f>IF(General!$C$10=1,'Class 1'!D79,'Class 1'!C79)</f>
        <v>0</v>
      </c>
      <c r="C79" s="125"/>
      <c r="D79" s="109"/>
      <c r="E79" s="108">
        <f>IF(C79&lt;&gt;0,VLOOKUP(C79,General!$A$15:$C$114,2,FALSE),0)</f>
        <v>0</v>
      </c>
      <c r="F79" s="108">
        <f>IF(C79&lt;&gt;0,VLOOKUP(C79,General!$A$15:$C$114,3,FALSE),0)</f>
        <v>0</v>
      </c>
      <c r="G79" s="122"/>
      <c r="H79" s="32">
        <f t="shared" si="4"/>
        <v>0</v>
      </c>
      <c r="AE79" s="25">
        <v>74</v>
      </c>
      <c r="AF79" s="26"/>
      <c r="AG79" s="27">
        <f t="shared" si="8"/>
        <v>0</v>
      </c>
      <c r="AH79" s="28">
        <f t="shared" si="9"/>
        <v>0</v>
      </c>
      <c r="AI79" s="28">
        <f t="shared" si="10"/>
        <v>0</v>
      </c>
      <c r="AJ79" s="29">
        <f t="shared" si="10"/>
        <v>0</v>
      </c>
    </row>
    <row r="80" spans="1:36" x14ac:dyDescent="0.25">
      <c r="A80" s="30">
        <v>75</v>
      </c>
      <c r="B80" s="97">
        <f>IF(General!$C$10=1,'Class 1'!D80,'Class 1'!C80)</f>
        <v>0</v>
      </c>
      <c r="C80" s="125"/>
      <c r="D80" s="109"/>
      <c r="E80" s="108">
        <f>IF(C80&lt;&gt;0,VLOOKUP(C80,General!$A$15:$C$114,2,FALSE),0)</f>
        <v>0</v>
      </c>
      <c r="F80" s="108">
        <f>IF(C80&lt;&gt;0,VLOOKUP(C80,General!$A$15:$C$114,3,FALSE),0)</f>
        <v>0</v>
      </c>
      <c r="G80" s="122"/>
      <c r="H80" s="32">
        <f t="shared" si="4"/>
        <v>0</v>
      </c>
      <c r="AE80" s="25">
        <v>75</v>
      </c>
      <c r="AF80" s="26"/>
      <c r="AG80" s="27">
        <f t="shared" si="8"/>
        <v>0</v>
      </c>
      <c r="AH80" s="28">
        <f t="shared" si="9"/>
        <v>0</v>
      </c>
      <c r="AI80" s="28">
        <f t="shared" si="10"/>
        <v>0</v>
      </c>
      <c r="AJ80" s="29">
        <f t="shared" si="10"/>
        <v>0</v>
      </c>
    </row>
    <row r="81" spans="1:36" x14ac:dyDescent="0.25">
      <c r="A81" s="30">
        <v>76</v>
      </c>
      <c r="B81" s="97">
        <f>IF(General!$C$10=1,'Class 1'!D81,'Class 1'!C81)</f>
        <v>0</v>
      </c>
      <c r="C81" s="125"/>
      <c r="D81" s="109"/>
      <c r="E81" s="108">
        <f>IF(C81&lt;&gt;0,VLOOKUP(C81,General!$A$15:$C$114,2,FALSE),0)</f>
        <v>0</v>
      </c>
      <c r="F81" s="108">
        <f>IF(C81&lt;&gt;0,VLOOKUP(C81,General!$A$15:$C$114,3,FALSE),0)</f>
        <v>0</v>
      </c>
      <c r="G81" s="122"/>
      <c r="H81" s="32">
        <f t="shared" si="4"/>
        <v>0</v>
      </c>
      <c r="AE81" s="25">
        <v>76</v>
      </c>
      <c r="AF81" s="26"/>
      <c r="AG81" s="27">
        <f t="shared" si="8"/>
        <v>0</v>
      </c>
      <c r="AH81" s="28">
        <f t="shared" si="9"/>
        <v>0</v>
      </c>
      <c r="AI81" s="28">
        <f t="shared" si="10"/>
        <v>0</v>
      </c>
      <c r="AJ81" s="29">
        <f t="shared" si="10"/>
        <v>0</v>
      </c>
    </row>
    <row r="82" spans="1:36" x14ac:dyDescent="0.25">
      <c r="A82" s="30">
        <v>77</v>
      </c>
      <c r="B82" s="97">
        <f>IF(General!$C$10=1,'Class 1'!D82,'Class 1'!C82)</f>
        <v>0</v>
      </c>
      <c r="C82" s="125"/>
      <c r="D82" s="109"/>
      <c r="E82" s="108">
        <f>IF(C82&lt;&gt;0,VLOOKUP(C82,General!$A$15:$C$114,2,FALSE),0)</f>
        <v>0</v>
      </c>
      <c r="F82" s="108">
        <f>IF(C82&lt;&gt;0,VLOOKUP(C82,General!$A$15:$C$114,3,FALSE),0)</f>
        <v>0</v>
      </c>
      <c r="G82" s="122"/>
      <c r="H82" s="32">
        <f t="shared" si="4"/>
        <v>0</v>
      </c>
      <c r="AE82" s="25">
        <v>77</v>
      </c>
      <c r="AF82" s="26"/>
      <c r="AG82" s="27">
        <f t="shared" si="8"/>
        <v>0</v>
      </c>
      <c r="AH82" s="28">
        <f t="shared" si="9"/>
        <v>0</v>
      </c>
      <c r="AI82" s="28">
        <f t="shared" si="10"/>
        <v>0</v>
      </c>
      <c r="AJ82" s="29">
        <f t="shared" si="10"/>
        <v>0</v>
      </c>
    </row>
    <row r="83" spans="1:36" x14ac:dyDescent="0.25">
      <c r="A83" s="30">
        <v>78</v>
      </c>
      <c r="B83" s="97">
        <f>IF(General!$C$10=1,'Class 1'!D83,'Class 1'!C83)</f>
        <v>0</v>
      </c>
      <c r="C83" s="125"/>
      <c r="D83" s="109"/>
      <c r="E83" s="108">
        <f>IF(C83&lt;&gt;0,VLOOKUP(C83,General!$A$15:$C$114,2,FALSE),0)</f>
        <v>0</v>
      </c>
      <c r="F83" s="108">
        <f>IF(C83&lt;&gt;0,VLOOKUP(C83,General!$A$15:$C$114,3,FALSE),0)</f>
        <v>0</v>
      </c>
      <c r="G83" s="122"/>
      <c r="H83" s="32">
        <f t="shared" si="4"/>
        <v>0</v>
      </c>
      <c r="AE83" s="25">
        <v>78</v>
      </c>
      <c r="AF83" s="26"/>
      <c r="AG83" s="27">
        <f t="shared" si="8"/>
        <v>0</v>
      </c>
      <c r="AH83" s="28">
        <f t="shared" si="9"/>
        <v>0</v>
      </c>
      <c r="AI83" s="28">
        <f t="shared" si="10"/>
        <v>0</v>
      </c>
      <c r="AJ83" s="29">
        <f t="shared" si="10"/>
        <v>0</v>
      </c>
    </row>
    <row r="84" spans="1:36" x14ac:dyDescent="0.25">
      <c r="A84" s="30">
        <v>79</v>
      </c>
      <c r="B84" s="97">
        <f>IF(General!$C$10=1,'Class 1'!D84,'Class 1'!C84)</f>
        <v>0</v>
      </c>
      <c r="C84" s="125"/>
      <c r="D84" s="109"/>
      <c r="E84" s="108">
        <f>IF(C84&lt;&gt;0,VLOOKUP(C84,General!$A$15:$C$114,2,FALSE),0)</f>
        <v>0</v>
      </c>
      <c r="F84" s="108">
        <f>IF(C84&lt;&gt;0,VLOOKUP(C84,General!$A$15:$C$114,3,FALSE),0)</f>
        <v>0</v>
      </c>
      <c r="G84" s="122"/>
      <c r="H84" s="32">
        <f t="shared" si="4"/>
        <v>0</v>
      </c>
      <c r="AE84" s="25">
        <v>79</v>
      </c>
      <c r="AF84" s="26"/>
      <c r="AG84" s="27">
        <f t="shared" si="8"/>
        <v>0</v>
      </c>
      <c r="AH84" s="28">
        <f t="shared" si="9"/>
        <v>0</v>
      </c>
      <c r="AI84" s="28">
        <f t="shared" si="10"/>
        <v>0</v>
      </c>
      <c r="AJ84" s="29">
        <f t="shared" si="10"/>
        <v>0</v>
      </c>
    </row>
    <row r="85" spans="1:36" x14ac:dyDescent="0.25">
      <c r="A85" s="30">
        <v>80</v>
      </c>
      <c r="B85" s="97">
        <f>IF(General!$C$10=1,'Class 1'!D85,'Class 1'!C85)</f>
        <v>0</v>
      </c>
      <c r="C85" s="125"/>
      <c r="D85" s="109"/>
      <c r="E85" s="108">
        <f>IF(C85&lt;&gt;0,VLOOKUP(C85,General!$A$15:$C$114,2,FALSE),0)</f>
        <v>0</v>
      </c>
      <c r="F85" s="108">
        <f>IF(C85&lt;&gt;0,VLOOKUP(C85,General!$A$15:$C$114,3,FALSE),0)</f>
        <v>0</v>
      </c>
      <c r="G85" s="122"/>
      <c r="H85" s="32">
        <f t="shared" ref="H85:H105" si="11">IF(G85&gt;0,G85-G$6,0)</f>
        <v>0</v>
      </c>
      <c r="AE85" s="25">
        <v>80</v>
      </c>
      <c r="AF85" s="26"/>
      <c r="AG85" s="27">
        <f t="shared" si="8"/>
        <v>0</v>
      </c>
      <c r="AH85" s="28">
        <f t="shared" si="9"/>
        <v>0</v>
      </c>
      <c r="AI85" s="28">
        <f t="shared" si="10"/>
        <v>0</v>
      </c>
      <c r="AJ85" s="29">
        <f t="shared" si="10"/>
        <v>0</v>
      </c>
    </row>
    <row r="86" spans="1:36" x14ac:dyDescent="0.25">
      <c r="A86" s="30">
        <v>81</v>
      </c>
      <c r="B86" s="97">
        <f>IF(General!$C$10=1,'Class 1'!D86,'Class 1'!C86)</f>
        <v>0</v>
      </c>
      <c r="C86" s="125"/>
      <c r="D86" s="109"/>
      <c r="E86" s="108">
        <f>IF(C86&lt;&gt;0,VLOOKUP(C86,General!$A$15:$C$114,2,FALSE),0)</f>
        <v>0</v>
      </c>
      <c r="F86" s="108">
        <f>IF(C86&lt;&gt;0,VLOOKUP(C86,General!$A$15:$C$114,3,FALSE),0)</f>
        <v>0</v>
      </c>
      <c r="G86" s="122"/>
      <c r="H86" s="32">
        <f t="shared" si="11"/>
        <v>0</v>
      </c>
      <c r="AE86" s="25">
        <v>81</v>
      </c>
      <c r="AF86" s="26"/>
      <c r="AG86" s="27">
        <f t="shared" ref="AG86:AG105" si="12">C86</f>
        <v>0</v>
      </c>
      <c r="AH86" s="28">
        <f t="shared" ref="AH86:AH105" si="13">E86</f>
        <v>0</v>
      </c>
      <c r="AI86" s="28">
        <f t="shared" ref="AI86:AJ105" si="14">F86</f>
        <v>0</v>
      </c>
      <c r="AJ86" s="29">
        <f t="shared" si="14"/>
        <v>0</v>
      </c>
    </row>
    <row r="87" spans="1:36" x14ac:dyDescent="0.25">
      <c r="A87" s="30">
        <v>82</v>
      </c>
      <c r="B87" s="97">
        <f>IF(General!$C$10=1,'Class 1'!D87,'Class 1'!C87)</f>
        <v>0</v>
      </c>
      <c r="C87" s="125"/>
      <c r="D87" s="109"/>
      <c r="E87" s="108">
        <f>IF(C87&lt;&gt;0,VLOOKUP(C87,General!$A$15:$C$114,2,FALSE),0)</f>
        <v>0</v>
      </c>
      <c r="F87" s="108">
        <f>IF(C87&lt;&gt;0,VLOOKUP(C87,General!$A$15:$C$114,3,FALSE),0)</f>
        <v>0</v>
      </c>
      <c r="G87" s="122"/>
      <c r="H87" s="32">
        <f t="shared" si="11"/>
        <v>0</v>
      </c>
      <c r="AE87" s="25">
        <v>82</v>
      </c>
      <c r="AF87" s="26"/>
      <c r="AG87" s="27">
        <f t="shared" si="12"/>
        <v>0</v>
      </c>
      <c r="AH87" s="28">
        <f t="shared" si="13"/>
        <v>0</v>
      </c>
      <c r="AI87" s="28">
        <f t="shared" si="14"/>
        <v>0</v>
      </c>
      <c r="AJ87" s="29">
        <f t="shared" si="14"/>
        <v>0</v>
      </c>
    </row>
    <row r="88" spans="1:36" x14ac:dyDescent="0.25">
      <c r="A88" s="30">
        <v>83</v>
      </c>
      <c r="B88" s="97">
        <f>IF(General!$C$10=1,'Class 1'!D88,'Class 1'!C88)</f>
        <v>0</v>
      </c>
      <c r="C88" s="125"/>
      <c r="D88" s="109"/>
      <c r="E88" s="108">
        <f>IF(C88&lt;&gt;0,VLOOKUP(C88,General!$A$15:$C$114,2,FALSE),0)</f>
        <v>0</v>
      </c>
      <c r="F88" s="108">
        <f>IF(C88&lt;&gt;0,VLOOKUP(C88,General!$A$15:$C$114,3,FALSE),0)</f>
        <v>0</v>
      </c>
      <c r="G88" s="122"/>
      <c r="H88" s="32">
        <f t="shared" si="11"/>
        <v>0</v>
      </c>
      <c r="AE88" s="25">
        <v>83</v>
      </c>
      <c r="AF88" s="26"/>
      <c r="AG88" s="27">
        <f t="shared" si="12"/>
        <v>0</v>
      </c>
      <c r="AH88" s="28">
        <f t="shared" si="13"/>
        <v>0</v>
      </c>
      <c r="AI88" s="28">
        <f t="shared" si="14"/>
        <v>0</v>
      </c>
      <c r="AJ88" s="29">
        <f t="shared" si="14"/>
        <v>0</v>
      </c>
    </row>
    <row r="89" spans="1:36" x14ac:dyDescent="0.25">
      <c r="A89" s="30">
        <v>84</v>
      </c>
      <c r="B89" s="97">
        <f>IF(General!$C$10=1,'Class 1'!D89,'Class 1'!C89)</f>
        <v>0</v>
      </c>
      <c r="C89" s="125"/>
      <c r="D89" s="109"/>
      <c r="E89" s="108">
        <f>IF(C89&lt;&gt;0,VLOOKUP(C89,General!$A$15:$C$114,2,FALSE),0)</f>
        <v>0</v>
      </c>
      <c r="F89" s="108">
        <f>IF(C89&lt;&gt;0,VLOOKUP(C89,General!$A$15:$C$114,3,FALSE),0)</f>
        <v>0</v>
      </c>
      <c r="G89" s="122"/>
      <c r="H89" s="32">
        <f t="shared" si="11"/>
        <v>0</v>
      </c>
      <c r="AE89" s="25">
        <v>84</v>
      </c>
      <c r="AF89" s="26"/>
      <c r="AG89" s="27">
        <f t="shared" si="12"/>
        <v>0</v>
      </c>
      <c r="AH89" s="28">
        <f t="shared" si="13"/>
        <v>0</v>
      </c>
      <c r="AI89" s="28">
        <f t="shared" si="14"/>
        <v>0</v>
      </c>
      <c r="AJ89" s="29">
        <f t="shared" si="14"/>
        <v>0</v>
      </c>
    </row>
    <row r="90" spans="1:36" x14ac:dyDescent="0.25">
      <c r="A90" s="30">
        <v>85</v>
      </c>
      <c r="B90" s="97">
        <f>IF(General!$C$10=1,'Class 1'!D90,'Class 1'!C90)</f>
        <v>0</v>
      </c>
      <c r="C90" s="125"/>
      <c r="D90" s="109"/>
      <c r="E90" s="108">
        <f>IF(C90&lt;&gt;0,VLOOKUP(C90,General!$A$15:$C$114,2,FALSE),0)</f>
        <v>0</v>
      </c>
      <c r="F90" s="108">
        <f>IF(C90&lt;&gt;0,VLOOKUP(C90,General!$A$15:$C$114,3,FALSE),0)</f>
        <v>0</v>
      </c>
      <c r="G90" s="122"/>
      <c r="H90" s="32">
        <f t="shared" si="11"/>
        <v>0</v>
      </c>
      <c r="AE90" s="25">
        <v>85</v>
      </c>
      <c r="AF90" s="26"/>
      <c r="AG90" s="27">
        <f t="shared" si="12"/>
        <v>0</v>
      </c>
      <c r="AH90" s="28">
        <f t="shared" si="13"/>
        <v>0</v>
      </c>
      <c r="AI90" s="28">
        <f t="shared" si="14"/>
        <v>0</v>
      </c>
      <c r="AJ90" s="29">
        <f t="shared" si="14"/>
        <v>0</v>
      </c>
    </row>
    <row r="91" spans="1:36" x14ac:dyDescent="0.25">
      <c r="A91" s="30">
        <v>86</v>
      </c>
      <c r="B91" s="97">
        <f>IF(General!$C$10=1,'Class 1'!D91,'Class 1'!C91)</f>
        <v>0</v>
      </c>
      <c r="C91" s="125"/>
      <c r="D91" s="109"/>
      <c r="E91" s="108">
        <f>IF(C91&lt;&gt;0,VLOOKUP(C91,General!$A$15:$C$114,2,FALSE),0)</f>
        <v>0</v>
      </c>
      <c r="F91" s="108">
        <f>IF(C91&lt;&gt;0,VLOOKUP(C91,General!$A$15:$C$114,3,FALSE),0)</f>
        <v>0</v>
      </c>
      <c r="G91" s="122"/>
      <c r="H91" s="32">
        <f t="shared" si="11"/>
        <v>0</v>
      </c>
      <c r="AE91" s="25">
        <v>86</v>
      </c>
      <c r="AF91" s="26"/>
      <c r="AG91" s="27">
        <f t="shared" si="12"/>
        <v>0</v>
      </c>
      <c r="AH91" s="28">
        <f t="shared" si="13"/>
        <v>0</v>
      </c>
      <c r="AI91" s="28">
        <f t="shared" si="14"/>
        <v>0</v>
      </c>
      <c r="AJ91" s="29">
        <f t="shared" si="14"/>
        <v>0</v>
      </c>
    </row>
    <row r="92" spans="1:36" x14ac:dyDescent="0.25">
      <c r="A92" s="30">
        <v>87</v>
      </c>
      <c r="B92" s="97">
        <f>IF(General!$C$10=1,'Class 1'!D92,'Class 1'!C92)</f>
        <v>0</v>
      </c>
      <c r="C92" s="125"/>
      <c r="D92" s="109"/>
      <c r="E92" s="108">
        <f>IF(C92&lt;&gt;0,VLOOKUP(C92,General!$A$15:$C$114,2,FALSE),0)</f>
        <v>0</v>
      </c>
      <c r="F92" s="108">
        <f>IF(C92&lt;&gt;0,VLOOKUP(C92,General!$A$15:$C$114,3,FALSE),0)</f>
        <v>0</v>
      </c>
      <c r="G92" s="122"/>
      <c r="H92" s="32">
        <f t="shared" si="11"/>
        <v>0</v>
      </c>
      <c r="AE92" s="25">
        <v>87</v>
      </c>
      <c r="AF92" s="26"/>
      <c r="AG92" s="27">
        <f t="shared" si="12"/>
        <v>0</v>
      </c>
      <c r="AH92" s="28">
        <f t="shared" si="13"/>
        <v>0</v>
      </c>
      <c r="AI92" s="28">
        <f t="shared" si="14"/>
        <v>0</v>
      </c>
      <c r="AJ92" s="29">
        <f t="shared" si="14"/>
        <v>0</v>
      </c>
    </row>
    <row r="93" spans="1:36" x14ac:dyDescent="0.25">
      <c r="A93" s="30">
        <v>88</v>
      </c>
      <c r="B93" s="97">
        <f>IF(General!$C$10=1,'Class 1'!D93,'Class 1'!C93)</f>
        <v>0</v>
      </c>
      <c r="C93" s="125"/>
      <c r="D93" s="109"/>
      <c r="E93" s="108">
        <f>IF(C93&lt;&gt;0,VLOOKUP(C93,General!$A$15:$C$114,2,FALSE),0)</f>
        <v>0</v>
      </c>
      <c r="F93" s="108">
        <f>IF(C93&lt;&gt;0,VLOOKUP(C93,General!$A$15:$C$114,3,FALSE),0)</f>
        <v>0</v>
      </c>
      <c r="G93" s="122"/>
      <c r="H93" s="32">
        <f t="shared" si="11"/>
        <v>0</v>
      </c>
      <c r="AE93" s="25">
        <v>88</v>
      </c>
      <c r="AF93" s="26"/>
      <c r="AG93" s="27">
        <f t="shared" si="12"/>
        <v>0</v>
      </c>
      <c r="AH93" s="28">
        <f t="shared" si="13"/>
        <v>0</v>
      </c>
      <c r="AI93" s="28">
        <f t="shared" si="14"/>
        <v>0</v>
      </c>
      <c r="AJ93" s="29">
        <f t="shared" si="14"/>
        <v>0</v>
      </c>
    </row>
    <row r="94" spans="1:36" x14ac:dyDescent="0.25">
      <c r="A94" s="30">
        <v>89</v>
      </c>
      <c r="B94" s="97">
        <f>IF(General!$C$10=1,'Class 1'!D94,'Class 1'!C94)</f>
        <v>0</v>
      </c>
      <c r="C94" s="125"/>
      <c r="D94" s="109"/>
      <c r="E94" s="108">
        <f>IF(C94&lt;&gt;0,VLOOKUP(C94,General!$A$15:$C$114,2,FALSE),0)</f>
        <v>0</v>
      </c>
      <c r="F94" s="108">
        <f>IF(C94&lt;&gt;0,VLOOKUP(C94,General!$A$15:$C$114,3,FALSE),0)</f>
        <v>0</v>
      </c>
      <c r="G94" s="122"/>
      <c r="H94" s="32">
        <f t="shared" si="11"/>
        <v>0</v>
      </c>
      <c r="AE94" s="25">
        <v>89</v>
      </c>
      <c r="AF94" s="26"/>
      <c r="AG94" s="27">
        <f t="shared" si="12"/>
        <v>0</v>
      </c>
      <c r="AH94" s="28">
        <f t="shared" si="13"/>
        <v>0</v>
      </c>
      <c r="AI94" s="28">
        <f t="shared" si="14"/>
        <v>0</v>
      </c>
      <c r="AJ94" s="29">
        <f t="shared" si="14"/>
        <v>0</v>
      </c>
    </row>
    <row r="95" spans="1:36" x14ac:dyDescent="0.25">
      <c r="A95" s="30">
        <v>90</v>
      </c>
      <c r="B95" s="97">
        <f>IF(General!$C$10=1,'Class 1'!D95,'Class 1'!C95)</f>
        <v>0</v>
      </c>
      <c r="C95" s="125"/>
      <c r="D95" s="109"/>
      <c r="E95" s="108">
        <f>IF(C95&lt;&gt;0,VLOOKUP(C95,General!$A$15:$C$114,2,FALSE),0)</f>
        <v>0</v>
      </c>
      <c r="F95" s="108">
        <f>IF(C95&lt;&gt;0,VLOOKUP(C95,General!$A$15:$C$114,3,FALSE),0)</f>
        <v>0</v>
      </c>
      <c r="G95" s="122"/>
      <c r="H95" s="32">
        <f t="shared" si="11"/>
        <v>0</v>
      </c>
      <c r="AE95" s="25">
        <v>90</v>
      </c>
      <c r="AF95" s="26"/>
      <c r="AG95" s="27">
        <f t="shared" si="12"/>
        <v>0</v>
      </c>
      <c r="AH95" s="28">
        <f t="shared" si="13"/>
        <v>0</v>
      </c>
      <c r="AI95" s="28">
        <f t="shared" si="14"/>
        <v>0</v>
      </c>
      <c r="AJ95" s="29">
        <f t="shared" si="14"/>
        <v>0</v>
      </c>
    </row>
    <row r="96" spans="1:36" x14ac:dyDescent="0.25">
      <c r="A96" s="30">
        <v>91</v>
      </c>
      <c r="B96" s="97">
        <f>IF(General!$C$10=1,'Class 1'!D96,'Class 1'!C96)</f>
        <v>0</v>
      </c>
      <c r="C96" s="125"/>
      <c r="D96" s="109"/>
      <c r="E96" s="108">
        <f>IF(C96&lt;&gt;0,VLOOKUP(C96,General!$A$15:$C$114,2,FALSE),0)</f>
        <v>0</v>
      </c>
      <c r="F96" s="108">
        <f>IF(C96&lt;&gt;0,VLOOKUP(C96,General!$A$15:$C$114,3,FALSE),0)</f>
        <v>0</v>
      </c>
      <c r="G96" s="122"/>
      <c r="H96" s="32">
        <f t="shared" si="11"/>
        <v>0</v>
      </c>
      <c r="AE96" s="25">
        <v>91</v>
      </c>
      <c r="AF96" s="26"/>
      <c r="AG96" s="27">
        <f t="shared" si="12"/>
        <v>0</v>
      </c>
      <c r="AH96" s="28">
        <f t="shared" si="13"/>
        <v>0</v>
      </c>
      <c r="AI96" s="28">
        <f t="shared" si="14"/>
        <v>0</v>
      </c>
      <c r="AJ96" s="29">
        <f t="shared" si="14"/>
        <v>0</v>
      </c>
    </row>
    <row r="97" spans="1:36" x14ac:dyDescent="0.25">
      <c r="A97" s="30">
        <v>92</v>
      </c>
      <c r="B97" s="97">
        <f>IF(General!$C$10=1,'Class 1'!D97,'Class 1'!C97)</f>
        <v>0</v>
      </c>
      <c r="C97" s="125"/>
      <c r="D97" s="109"/>
      <c r="E97" s="108">
        <f>IF(C97&lt;&gt;0,VLOOKUP(C97,General!$A$15:$C$114,2,FALSE),0)</f>
        <v>0</v>
      </c>
      <c r="F97" s="108">
        <f>IF(C97&lt;&gt;0,VLOOKUP(C97,General!$A$15:$C$114,3,FALSE),0)</f>
        <v>0</v>
      </c>
      <c r="G97" s="122"/>
      <c r="H97" s="32">
        <f t="shared" si="11"/>
        <v>0</v>
      </c>
      <c r="AE97" s="25">
        <v>92</v>
      </c>
      <c r="AF97" s="26"/>
      <c r="AG97" s="27">
        <f t="shared" si="12"/>
        <v>0</v>
      </c>
      <c r="AH97" s="28">
        <f t="shared" si="13"/>
        <v>0</v>
      </c>
      <c r="AI97" s="28">
        <f t="shared" si="14"/>
        <v>0</v>
      </c>
      <c r="AJ97" s="29">
        <f t="shared" si="14"/>
        <v>0</v>
      </c>
    </row>
    <row r="98" spans="1:36" x14ac:dyDescent="0.25">
      <c r="A98" s="30">
        <v>93</v>
      </c>
      <c r="B98" s="97">
        <f>IF(General!$C$10=1,'Class 1'!D98,'Class 1'!C98)</f>
        <v>0</v>
      </c>
      <c r="C98" s="125"/>
      <c r="D98" s="109"/>
      <c r="E98" s="108">
        <f>IF(C98&lt;&gt;0,VLOOKUP(C98,General!$A$15:$C$114,2,FALSE),0)</f>
        <v>0</v>
      </c>
      <c r="F98" s="108">
        <f>IF(C98&lt;&gt;0,VLOOKUP(C98,General!$A$15:$C$114,3,FALSE),0)</f>
        <v>0</v>
      </c>
      <c r="G98" s="122"/>
      <c r="H98" s="32">
        <f t="shared" si="11"/>
        <v>0</v>
      </c>
      <c r="J98" t="e">
        <f>RANK(O98,O$98:O$101,1)</f>
        <v>#N/A</v>
      </c>
      <c r="L98">
        <v>3</v>
      </c>
      <c r="M98" s="66" t="e">
        <f>VLOOKUP(L98,$L$8:$N$11,2,FALSE)</f>
        <v>#N/A</v>
      </c>
      <c r="N98" s="66" t="e">
        <f>VLOOKUP(L98,$L$8:$N$11,3,FALSE)</f>
        <v>#N/A</v>
      </c>
      <c r="O98" s="67" t="e">
        <f>IF(M98&gt;0,VLOOKUP(M98,B$6:G$21,6,FALSE),999)</f>
        <v>#N/A</v>
      </c>
      <c r="AE98" s="25">
        <v>93</v>
      </c>
      <c r="AF98" s="26"/>
      <c r="AG98" s="27">
        <f t="shared" si="12"/>
        <v>0</v>
      </c>
      <c r="AH98" s="28">
        <f t="shared" si="13"/>
        <v>0</v>
      </c>
      <c r="AI98" s="28">
        <f t="shared" si="14"/>
        <v>0</v>
      </c>
      <c r="AJ98" s="29">
        <f t="shared" si="14"/>
        <v>0</v>
      </c>
    </row>
    <row r="99" spans="1:36" x14ac:dyDescent="0.25">
      <c r="A99" s="30">
        <v>94</v>
      </c>
      <c r="B99" s="97">
        <f>IF(General!$C$10=1,'Class 1'!D99,'Class 1'!C99)</f>
        <v>0</v>
      </c>
      <c r="C99" s="125"/>
      <c r="D99" s="109"/>
      <c r="E99" s="108">
        <f>IF(C99&lt;&gt;0,VLOOKUP(C99,General!$A$15:$C$114,2,FALSE),0)</f>
        <v>0</v>
      </c>
      <c r="F99" s="108">
        <f>IF(C99&lt;&gt;0,VLOOKUP(C99,General!$A$15:$C$114,3,FALSE),0)</f>
        <v>0</v>
      </c>
      <c r="G99" s="122"/>
      <c r="H99" s="32">
        <f t="shared" si="11"/>
        <v>0</v>
      </c>
      <c r="J99" t="e">
        <f t="shared" ref="J99:J101" si="15">RANK(O99,O$98:O$101,1)</f>
        <v>#N/A</v>
      </c>
      <c r="L99">
        <v>3</v>
      </c>
      <c r="M99" s="66" t="e">
        <f>VLOOKUP($L99,$L$15:$N$18,2,FALSE)</f>
        <v>#N/A</v>
      </c>
      <c r="N99" s="66" t="e">
        <f>VLOOKUP($L99,$L$15:$N$18,3,FALSE)</f>
        <v>#N/A</v>
      </c>
      <c r="O99" s="67" t="e">
        <f t="shared" ref="O99:O105" si="16">IF(M99&gt;0,VLOOKUP(M99,B$6:G$21,6,FALSE),999)</f>
        <v>#N/A</v>
      </c>
      <c r="AE99" s="25">
        <v>94</v>
      </c>
      <c r="AF99" s="26"/>
      <c r="AG99" s="27">
        <f t="shared" si="12"/>
        <v>0</v>
      </c>
      <c r="AH99" s="28">
        <f t="shared" si="13"/>
        <v>0</v>
      </c>
      <c r="AI99" s="28">
        <f t="shared" si="14"/>
        <v>0</v>
      </c>
      <c r="AJ99" s="29">
        <f t="shared" si="14"/>
        <v>0</v>
      </c>
    </row>
    <row r="100" spans="1:36" x14ac:dyDescent="0.25">
      <c r="A100" s="30">
        <v>95</v>
      </c>
      <c r="B100" s="97">
        <f>IF(General!$C$10=1,'Class 1'!D100,'Class 1'!C100)</f>
        <v>0</v>
      </c>
      <c r="C100" s="125"/>
      <c r="D100" s="109"/>
      <c r="E100" s="108">
        <f>IF(C100&lt;&gt;0,VLOOKUP(C100,General!$A$15:$C$114,2,FALSE),0)</f>
        <v>0</v>
      </c>
      <c r="F100" s="108">
        <f>IF(C100&lt;&gt;0,VLOOKUP(C100,General!$A$15:$C$114,3,FALSE),0)</f>
        <v>0</v>
      </c>
      <c r="G100" s="122"/>
      <c r="H100" s="32">
        <f t="shared" si="11"/>
        <v>0</v>
      </c>
      <c r="J100" t="e">
        <f t="shared" si="15"/>
        <v>#N/A</v>
      </c>
      <c r="L100">
        <v>3</v>
      </c>
      <c r="M100" s="66" t="e">
        <f>VLOOKUP($L100,$L22:$N$25,2,FALSE)</f>
        <v>#N/A</v>
      </c>
      <c r="N100" s="66" t="e">
        <f>VLOOKUP($L100,$L22:$N$125,3,FALSE)</f>
        <v>#N/A</v>
      </c>
      <c r="O100" s="67" t="e">
        <f t="shared" si="16"/>
        <v>#N/A</v>
      </c>
      <c r="AE100" s="25">
        <v>95</v>
      </c>
      <c r="AF100" s="26"/>
      <c r="AG100" s="27">
        <f t="shared" si="12"/>
        <v>0</v>
      </c>
      <c r="AH100" s="28">
        <f t="shared" si="13"/>
        <v>0</v>
      </c>
      <c r="AI100" s="28">
        <f t="shared" si="14"/>
        <v>0</v>
      </c>
      <c r="AJ100" s="29">
        <f t="shared" si="14"/>
        <v>0</v>
      </c>
    </row>
    <row r="101" spans="1:36" x14ac:dyDescent="0.25">
      <c r="A101" s="30">
        <v>96</v>
      </c>
      <c r="B101" s="97">
        <f>IF(General!$C$10=1,'Class 1'!D101,'Class 1'!C101)</f>
        <v>0</v>
      </c>
      <c r="C101" s="125"/>
      <c r="D101" s="109"/>
      <c r="E101" s="108">
        <f>IF(C101&lt;&gt;0,VLOOKUP(C101,General!$A$15:$C$114,2,FALSE),0)</f>
        <v>0</v>
      </c>
      <c r="F101" s="108">
        <f>IF(C101&lt;&gt;0,VLOOKUP(C101,General!$A$15:$C$114,3,FALSE),0)</f>
        <v>0</v>
      </c>
      <c r="G101" s="122"/>
      <c r="H101" s="32">
        <f t="shared" si="11"/>
        <v>0</v>
      </c>
      <c r="J101" t="e">
        <f t="shared" si="15"/>
        <v>#N/A</v>
      </c>
      <c r="L101">
        <v>3</v>
      </c>
      <c r="M101" s="66" t="e">
        <f>VLOOKUP($L101,$L29:$N$32,2,FALSE)</f>
        <v>#N/A</v>
      </c>
      <c r="N101" s="66" t="e">
        <f>VLOOKUP($L101,$L29:$N$32,3,FALSE)</f>
        <v>#N/A</v>
      </c>
      <c r="O101" s="67" t="e">
        <f t="shared" si="16"/>
        <v>#N/A</v>
      </c>
      <c r="AE101" s="25">
        <v>96</v>
      </c>
      <c r="AF101" s="26"/>
      <c r="AG101" s="27">
        <f t="shared" si="12"/>
        <v>0</v>
      </c>
      <c r="AH101" s="28">
        <f t="shared" si="13"/>
        <v>0</v>
      </c>
      <c r="AI101" s="28">
        <f t="shared" si="14"/>
        <v>0</v>
      </c>
      <c r="AJ101" s="29">
        <f t="shared" si="14"/>
        <v>0</v>
      </c>
    </row>
    <row r="102" spans="1:36" x14ac:dyDescent="0.25">
      <c r="A102" s="30">
        <v>97</v>
      </c>
      <c r="B102" s="97">
        <f>IF(General!$C$10=1,'Class 1'!D102,'Class 1'!C102)</f>
        <v>0</v>
      </c>
      <c r="C102" s="125"/>
      <c r="D102" s="109"/>
      <c r="E102" s="108">
        <f>IF(C102&lt;&gt;0,VLOOKUP(C102,General!$A$15:$C$114,2,FALSE),0)</f>
        <v>0</v>
      </c>
      <c r="F102" s="108">
        <f>IF(C102&lt;&gt;0,VLOOKUP(C102,General!$A$15:$C$114,3,FALSE),0)</f>
        <v>0</v>
      </c>
      <c r="G102" s="122"/>
      <c r="H102" s="32">
        <f t="shared" si="11"/>
        <v>0</v>
      </c>
      <c r="J102" t="e">
        <f>RANK(O102,O$102:O$105,1)</f>
        <v>#N/A</v>
      </c>
      <c r="L102">
        <v>4</v>
      </c>
      <c r="M102" s="66" t="e">
        <f>VLOOKUP($L102,$L$8:$N$11,2,FALSE)</f>
        <v>#N/A</v>
      </c>
      <c r="N102" s="66" t="e">
        <f>VLOOKUP($L102,$L$8:$N$11,3,FALSE)</f>
        <v>#N/A</v>
      </c>
      <c r="O102" s="67" t="e">
        <f t="shared" si="16"/>
        <v>#N/A</v>
      </c>
      <c r="Q102" t="e">
        <f>RANK(V102,V$102:V$103,1)</f>
        <v>#N/A</v>
      </c>
      <c r="S102">
        <v>3</v>
      </c>
      <c r="T102" s="66" t="e">
        <f>VLOOKUP($S102,$S$12:$U$14,2,FALSE)</f>
        <v>#N/A</v>
      </c>
      <c r="U102" s="66" t="e">
        <f>VLOOKUP($S102,$S$12:$U$14,3,FALSE)</f>
        <v>#N/A</v>
      </c>
      <c r="V102" s="67" t="e">
        <f>IF(T102&gt;0,VLOOKUP(T102,B$6:K$21,6,FALSE),999)</f>
        <v>#N/A</v>
      </c>
      <c r="AE102" s="25">
        <v>97</v>
      </c>
      <c r="AF102" s="26"/>
      <c r="AG102" s="27">
        <f t="shared" si="12"/>
        <v>0</v>
      </c>
      <c r="AH102" s="28">
        <f t="shared" si="13"/>
        <v>0</v>
      </c>
      <c r="AI102" s="28">
        <f t="shared" si="14"/>
        <v>0</v>
      </c>
      <c r="AJ102" s="29">
        <f t="shared" si="14"/>
        <v>0</v>
      </c>
    </row>
    <row r="103" spans="1:36" x14ac:dyDescent="0.25">
      <c r="A103" s="30">
        <v>98</v>
      </c>
      <c r="B103" s="97">
        <f>IF(General!$C$10=1,'Class 1'!D103,'Class 1'!C103)</f>
        <v>0</v>
      </c>
      <c r="C103" s="125"/>
      <c r="D103" s="109"/>
      <c r="E103" s="108">
        <f>IF(C103&lt;&gt;0,VLOOKUP(C103,General!$A$15:$C$114,2,FALSE),0)</f>
        <v>0</v>
      </c>
      <c r="F103" s="108">
        <f>IF(C103&lt;&gt;0,VLOOKUP(C103,General!$A$15:$C$114,3,FALSE),0)</f>
        <v>0</v>
      </c>
      <c r="G103" s="122"/>
      <c r="H103" s="32">
        <f t="shared" si="11"/>
        <v>0</v>
      </c>
      <c r="J103" t="e">
        <f t="shared" ref="J103:J105" si="17">RANK(O103,O$102:O$105,1)</f>
        <v>#N/A</v>
      </c>
      <c r="L103">
        <v>4</v>
      </c>
      <c r="M103" s="66" t="e">
        <f>VLOOKUP($L103,$L$15:$N$18,2,FALSE)</f>
        <v>#N/A</v>
      </c>
      <c r="N103" s="66" t="e">
        <f>VLOOKUP($L103,$L$15:$N$18,3,FALSE)</f>
        <v>#N/A</v>
      </c>
      <c r="O103" s="67" t="e">
        <f t="shared" si="16"/>
        <v>#N/A</v>
      </c>
      <c r="Q103" t="e">
        <f>RANK(V103,V$102:V$103,1)</f>
        <v>#N/A</v>
      </c>
      <c r="S103">
        <v>3</v>
      </c>
      <c r="T103" s="66" t="e">
        <f>VLOOKUP($S103,$S$26:$U$28,2,FALSE)</f>
        <v>#N/A</v>
      </c>
      <c r="U103" s="66" t="e">
        <f>VLOOKUP($S103,$S$26:$U$28,3,FALSE)</f>
        <v>#N/A</v>
      </c>
      <c r="V103" s="67" t="e">
        <f t="shared" ref="V103:V105" si="18">IF(T103&gt;0,VLOOKUP(T103,B$6:K$21,6,FALSE),999)</f>
        <v>#N/A</v>
      </c>
      <c r="AE103" s="25">
        <v>98</v>
      </c>
      <c r="AF103" s="26"/>
      <c r="AG103" s="27">
        <f t="shared" si="12"/>
        <v>0</v>
      </c>
      <c r="AH103" s="28">
        <f t="shared" si="13"/>
        <v>0</v>
      </c>
      <c r="AI103" s="28">
        <f t="shared" si="14"/>
        <v>0</v>
      </c>
      <c r="AJ103" s="29">
        <f t="shared" si="14"/>
        <v>0</v>
      </c>
    </row>
    <row r="104" spans="1:36" x14ac:dyDescent="0.25">
      <c r="A104" s="30">
        <v>99</v>
      </c>
      <c r="B104" s="97">
        <f>IF(General!$C$10=1,'Class 1'!D104,'Class 1'!C104)</f>
        <v>0</v>
      </c>
      <c r="C104" s="125"/>
      <c r="D104" s="109"/>
      <c r="E104" s="108">
        <f>IF(C104&lt;&gt;0,VLOOKUP(C104,General!$A$15:$C$114,2,FALSE),0)</f>
        <v>0</v>
      </c>
      <c r="F104" s="108">
        <f>IF(C104&lt;&gt;0,VLOOKUP(C104,General!$A$15:$C$114,3,FALSE),0)</f>
        <v>0</v>
      </c>
      <c r="G104" s="122"/>
      <c r="H104" s="32">
        <f t="shared" si="11"/>
        <v>0</v>
      </c>
      <c r="J104" t="e">
        <f t="shared" si="17"/>
        <v>#N/A</v>
      </c>
      <c r="L104">
        <v>4</v>
      </c>
      <c r="M104" s="66" t="e">
        <f>VLOOKUP($L104,$L22:$N$25,2,FALSE)</f>
        <v>#N/A</v>
      </c>
      <c r="N104" s="66" t="e">
        <f>VLOOKUP($L104,$L22:$N$25,3,FALSE)</f>
        <v>#N/A</v>
      </c>
      <c r="O104" s="67" t="e">
        <f t="shared" si="16"/>
        <v>#N/A</v>
      </c>
      <c r="Q104" t="e">
        <f>RANK(V104,V$104:V$105,1)</f>
        <v>#N/A</v>
      </c>
      <c r="S104">
        <v>4</v>
      </c>
      <c r="T104" s="66" t="e">
        <f>VLOOKUP($S104,$S$12:$U$15,2,FALSE)</f>
        <v>#N/A</v>
      </c>
      <c r="U104" s="66" t="e">
        <f>VLOOKUP($S104,$S$12:$U$15,3,FALSE)</f>
        <v>#N/A</v>
      </c>
      <c r="V104" s="67" t="e">
        <f t="shared" si="18"/>
        <v>#N/A</v>
      </c>
      <c r="AE104" s="25">
        <v>99</v>
      </c>
      <c r="AF104" s="26"/>
      <c r="AG104" s="27">
        <f t="shared" si="12"/>
        <v>0</v>
      </c>
      <c r="AH104" s="28">
        <f t="shared" si="13"/>
        <v>0</v>
      </c>
      <c r="AI104" s="28">
        <f t="shared" si="14"/>
        <v>0</v>
      </c>
      <c r="AJ104" s="29">
        <f t="shared" si="14"/>
        <v>0</v>
      </c>
    </row>
    <row r="105" spans="1:36" x14ac:dyDescent="0.25">
      <c r="A105" s="68">
        <v>100</v>
      </c>
      <c r="B105" s="98">
        <f>IF(General!$C$10=1,'Class 1'!D105,'Class 1'!C105)</f>
        <v>0</v>
      </c>
      <c r="C105" s="126"/>
      <c r="D105" s="110"/>
      <c r="E105" s="108">
        <f>IF(C105&lt;&gt;0,VLOOKUP(C105,General!$A$15:$C$114,2,FALSE),0)</f>
        <v>0</v>
      </c>
      <c r="F105" s="108">
        <f>IF(C105&lt;&gt;0,VLOOKUP(C105,General!$A$15:$C$114,3,FALSE),0)</f>
        <v>0</v>
      </c>
      <c r="G105" s="123"/>
      <c r="H105" s="32">
        <f t="shared" si="11"/>
        <v>0</v>
      </c>
      <c r="J105" t="e">
        <f t="shared" si="17"/>
        <v>#N/A</v>
      </c>
      <c r="L105">
        <v>4</v>
      </c>
      <c r="M105" s="66" t="e">
        <f>VLOOKUP($L105,$L$29:$N32,2,FALSE)</f>
        <v>#N/A</v>
      </c>
      <c r="N105" s="66" t="e">
        <f>VLOOKUP($L105,$L$29:$N32,3,FALSE)</f>
        <v>#N/A</v>
      </c>
      <c r="O105" s="67" t="e">
        <f t="shared" si="16"/>
        <v>#N/A</v>
      </c>
      <c r="Q105" t="e">
        <f>RANK(V105,V$104:V$105,1)</f>
        <v>#N/A</v>
      </c>
      <c r="S105">
        <v>4</v>
      </c>
      <c r="T105" s="66" t="e">
        <f>VLOOKUP($S105,$S$26:$U$29,2,FALSE)</f>
        <v>#N/A</v>
      </c>
      <c r="U105" s="66" t="e">
        <f>VLOOKUP($S105,$S$26:$U$29,3,FALSE)</f>
        <v>#N/A</v>
      </c>
      <c r="V105" s="67" t="e">
        <f t="shared" si="18"/>
        <v>#N/A</v>
      </c>
      <c r="AE105" s="70">
        <v>100</v>
      </c>
      <c r="AF105" s="71"/>
      <c r="AG105" s="72">
        <f t="shared" si="12"/>
        <v>0</v>
      </c>
      <c r="AH105" s="73">
        <f t="shared" si="13"/>
        <v>0</v>
      </c>
      <c r="AI105" s="73">
        <f t="shared" si="14"/>
        <v>0</v>
      </c>
      <c r="AJ105" s="29">
        <f t="shared" si="14"/>
        <v>0</v>
      </c>
    </row>
    <row r="106" spans="1:36" x14ac:dyDescent="0.25">
      <c r="C106" s="1">
        <f>COUNTIF(C6:C105,"&gt;0")</f>
        <v>0</v>
      </c>
    </row>
  </sheetData>
  <sheetProtection sheet="1" objects="1" scenarios="1"/>
  <mergeCells count="2">
    <mergeCell ref="J2:R2"/>
    <mergeCell ref="U2:X2"/>
  </mergeCells>
  <pageMargins left="0.7" right="0.7" top="0.75" bottom="0.75" header="0.3" footer="0.3"/>
  <pageSetup paperSize="9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6"/>
  <sheetViews>
    <sheetView zoomScale="80" zoomScaleNormal="80" zoomScalePageLayoutView="80" workbookViewId="0">
      <selection activeCell="G6" sqref="G6:G23"/>
    </sheetView>
  </sheetViews>
  <sheetFormatPr defaultColWidth="11.42578125" defaultRowHeight="15" x14ac:dyDescent="0.25"/>
  <cols>
    <col min="1" max="1" width="4.42578125" style="1" customWidth="1"/>
    <col min="2" max="2" width="4.42578125" style="1" hidden="1" customWidth="1"/>
    <col min="3" max="3" width="5.42578125" style="1" customWidth="1"/>
    <col min="4" max="4" width="5.42578125" style="1" hidden="1" customWidth="1"/>
    <col min="5" max="6" width="18.5703125" style="1" customWidth="1"/>
    <col min="7" max="7" width="11.7109375" style="1" bestFit="1" customWidth="1"/>
    <col min="8" max="8" width="9.42578125" style="1" bestFit="1" customWidth="1"/>
    <col min="9" max="9" width="3.42578125" customWidth="1"/>
    <col min="10" max="10" width="6.140625" customWidth="1"/>
    <col min="11" max="12" width="5.5703125" hidden="1" customWidth="1"/>
    <col min="13" max="13" width="6.140625" customWidth="1"/>
    <col min="14" max="14" width="28.5703125" customWidth="1"/>
    <col min="15" max="15" width="10" hidden="1" customWidth="1"/>
    <col min="16" max="16" width="5.85546875" bestFit="1" customWidth="1"/>
    <col min="17" max="17" width="11.28515625" bestFit="1" customWidth="1"/>
    <col min="18" max="18" width="6.140625" customWidth="1"/>
    <col min="19" max="19" width="5.5703125" hidden="1" customWidth="1"/>
    <col min="20" max="20" width="6.140625" customWidth="1"/>
    <col min="21" max="21" width="28.5703125" customWidth="1"/>
    <col min="22" max="22" width="10" hidden="1" customWidth="1"/>
    <col min="23" max="23" width="5.85546875" bestFit="1" customWidth="1"/>
    <col min="24" max="24" width="2.85546875" customWidth="1"/>
    <col min="25" max="25" width="5.85546875" style="3" hidden="1" customWidth="1"/>
    <col min="26" max="26" width="6.140625" customWidth="1"/>
    <col min="27" max="27" width="28.5703125" customWidth="1"/>
    <col min="28" max="28" width="10.140625" hidden="1" customWidth="1"/>
    <col min="29" max="29" width="5.42578125" customWidth="1"/>
    <col min="30" max="30" width="4.42578125" customWidth="1"/>
    <col min="31" max="31" width="11.42578125" customWidth="1"/>
    <col min="32" max="32" width="2" hidden="1" customWidth="1"/>
    <col min="33" max="33" width="6.42578125" bestFit="1" customWidth="1"/>
    <col min="34" max="34" width="22.42578125" style="4" bestFit="1" customWidth="1"/>
    <col min="35" max="35" width="18.5703125" style="4" customWidth="1"/>
    <col min="36" max="36" width="14.140625" bestFit="1" customWidth="1"/>
  </cols>
  <sheetData>
    <row r="1" spans="1:36" ht="14.45" x14ac:dyDescent="0.35">
      <c r="M1" s="2"/>
    </row>
    <row r="2" spans="1:36" ht="71.25" customHeight="1" x14ac:dyDescent="0.6">
      <c r="J2" s="142" t="str">
        <f>CONCATENATE(General!F18,General!F22,General!F19,General!F22,General!F20,General!F22,General!F21)</f>
        <v xml:space="preserve">   </v>
      </c>
      <c r="K2" s="142"/>
      <c r="L2" s="142"/>
      <c r="M2" s="142"/>
      <c r="N2" s="142"/>
      <c r="O2" s="142"/>
      <c r="P2" s="142"/>
      <c r="Q2" s="142"/>
      <c r="R2" s="142"/>
      <c r="U2" s="142" t="str">
        <f>General!G2</f>
        <v>Junior Men</v>
      </c>
      <c r="V2" s="142"/>
      <c r="W2" s="142"/>
      <c r="X2" s="142"/>
      <c r="AB2" s="5"/>
    </row>
    <row r="3" spans="1:36" ht="14.45" customHeight="1" x14ac:dyDescent="0.35">
      <c r="U3" s="6"/>
      <c r="V3" s="6"/>
    </row>
    <row r="4" spans="1:36" ht="18" customHeight="1" x14ac:dyDescent="0.4">
      <c r="A4" s="7" t="s">
        <v>0</v>
      </c>
      <c r="B4" s="7"/>
      <c r="J4" s="8"/>
      <c r="K4" s="8"/>
      <c r="L4" s="8"/>
      <c r="N4" s="9"/>
      <c r="O4" s="9"/>
      <c r="AE4" s="10" t="s">
        <v>1</v>
      </c>
      <c r="AF4" s="8"/>
    </row>
    <row r="5" spans="1:36" ht="14.45" customHeight="1" x14ac:dyDescent="0.35">
      <c r="A5" s="11" t="s">
        <v>2</v>
      </c>
      <c r="B5" s="11"/>
      <c r="C5" s="12" t="s">
        <v>3</v>
      </c>
      <c r="D5" s="12" t="s">
        <v>31</v>
      </c>
      <c r="E5" s="13" t="s">
        <v>4</v>
      </c>
      <c r="F5" s="13" t="s">
        <v>5</v>
      </c>
      <c r="G5" s="11" t="s">
        <v>17</v>
      </c>
      <c r="H5" s="11" t="s">
        <v>6</v>
      </c>
      <c r="AE5" s="14" t="s">
        <v>2</v>
      </c>
      <c r="AF5" s="15"/>
      <c r="AG5" s="16" t="s">
        <v>3</v>
      </c>
      <c r="AH5" s="17" t="s">
        <v>4</v>
      </c>
      <c r="AI5" s="18" t="s">
        <v>5</v>
      </c>
      <c r="AJ5" s="19" t="s">
        <v>18</v>
      </c>
    </row>
    <row r="6" spans="1:36" ht="14.45" customHeight="1" x14ac:dyDescent="0.35">
      <c r="A6" s="20">
        <v>1</v>
      </c>
      <c r="B6" s="96">
        <f>IF(General!$C$10=1,'Class 1'!D6,'Class 1'!C6)</f>
        <v>0</v>
      </c>
      <c r="C6" s="124"/>
      <c r="D6" s="108">
        <f>IF(General!$C$10=1,'Class 1'!A6,0)</f>
        <v>0</v>
      </c>
      <c r="E6" s="108">
        <f>IF(C6&lt;&gt;0,VLOOKUP(C6,General!$A$15:$C$114,2,FALSE),0)</f>
        <v>0</v>
      </c>
      <c r="F6" s="108">
        <f>IF(C6&lt;&gt;0,VLOOKUP(C6,General!$A$15:$C$114,3,FALSE),0)</f>
        <v>0</v>
      </c>
      <c r="G6" s="121"/>
      <c r="H6" s="22"/>
      <c r="J6" s="23" t="s">
        <v>7</v>
      </c>
      <c r="K6" s="23"/>
      <c r="L6" s="23"/>
      <c r="M6" s="23"/>
      <c r="N6" s="9">
        <f>General!G5</f>
        <v>0</v>
      </c>
      <c r="O6" s="9"/>
      <c r="AE6" s="25">
        <v>1</v>
      </c>
      <c r="AF6" s="26">
        <v>1</v>
      </c>
      <c r="AG6" s="27">
        <f>VLOOKUP($AF6,$Y$19:$AA$22,2,FALSE)</f>
        <v>0</v>
      </c>
      <c r="AH6" s="28">
        <f>IF(AG6&gt;0,VLOOKUP($AG6,$B$6:$G$21,4,FALSE),0)</f>
        <v>0</v>
      </c>
      <c r="AI6" s="28">
        <f>IF(AH6&gt;0,VLOOKUP($AG6,$B$6:$G$21,5,FALSE),0)</f>
        <v>0</v>
      </c>
      <c r="AJ6" s="29">
        <f>IF(AG6&gt;0,VLOOKUP(AG6,$B$6:$G$105,6,FALSE),0)</f>
        <v>0</v>
      </c>
    </row>
    <row r="7" spans="1:36" ht="14.45" customHeight="1" x14ac:dyDescent="0.35">
      <c r="A7" s="30">
        <v>2</v>
      </c>
      <c r="B7" s="97">
        <f>IF(General!$C$10=1,'Class 1'!D7,'Class 1'!C7)</f>
        <v>0</v>
      </c>
      <c r="C7" s="125"/>
      <c r="D7" s="109">
        <f>IF(General!$C$10=1,'Class 1'!A7,0)</f>
        <v>0</v>
      </c>
      <c r="E7" s="108">
        <f>IF(C7&lt;&gt;0,VLOOKUP(C7,General!$A$15:$C$114,2,FALSE),0)</f>
        <v>0</v>
      </c>
      <c r="F7" s="108">
        <f>IF(C7&lt;&gt;0,VLOOKUP(C7,General!$A$15:$C$114,3,FALSE),0)</f>
        <v>0</v>
      </c>
      <c r="G7" s="122"/>
      <c r="H7" s="32">
        <f t="shared" ref="H7:H19" si="0">IF(G7&gt;0,G7-G$6,0)</f>
        <v>0</v>
      </c>
      <c r="J7" s="33"/>
      <c r="K7" s="33"/>
      <c r="L7" s="33"/>
      <c r="M7" s="12" t="s">
        <v>3</v>
      </c>
      <c r="N7" s="34" t="s">
        <v>4</v>
      </c>
      <c r="O7" s="35" t="s">
        <v>17</v>
      </c>
      <c r="P7" s="11" t="s">
        <v>2</v>
      </c>
      <c r="Q7" s="23"/>
      <c r="R7" s="23"/>
      <c r="S7" s="23"/>
      <c r="T7" s="23"/>
      <c r="U7" s="23"/>
      <c r="V7" s="23"/>
      <c r="W7" s="23"/>
      <c r="X7" s="23"/>
      <c r="Y7" s="36"/>
      <c r="Z7" s="23"/>
      <c r="AA7" s="23"/>
      <c r="AB7" s="23"/>
      <c r="AC7" s="23"/>
      <c r="AE7" s="25">
        <v>2</v>
      </c>
      <c r="AF7" s="26">
        <v>2</v>
      </c>
      <c r="AG7" s="27">
        <f>VLOOKUP($AF7,$Y$19:$AA$22,2,FALSE)</f>
        <v>0</v>
      </c>
      <c r="AH7" s="28">
        <f t="shared" ref="AH7:AH21" si="1">IF(AG7&gt;0,VLOOKUP($AG7,$B$6:$G$21,4,FALSE),0)</f>
        <v>0</v>
      </c>
      <c r="AI7" s="28">
        <f t="shared" ref="AI7:AI21" si="2">IF(AH7&gt;0,VLOOKUP($AG7,$B$6:$G$21,5,FALSE),0)</f>
        <v>0</v>
      </c>
      <c r="AJ7" s="29">
        <f t="shared" ref="AJ7:AJ21" si="3">IF(AG7&gt;0,VLOOKUP(AG7,$B$6:$G$105,6,FALSE),0)</f>
        <v>0</v>
      </c>
    </row>
    <row r="8" spans="1:36" ht="14.45" customHeight="1" x14ac:dyDescent="0.35">
      <c r="A8" s="30">
        <v>3</v>
      </c>
      <c r="B8" s="97">
        <f>IF(General!$C$10=1,'Class 1'!D8,'Class 1'!C8)</f>
        <v>0</v>
      </c>
      <c r="C8" s="125"/>
      <c r="D8" s="109">
        <f>IF(General!$C$10=1,'Class 1'!A8,0)</f>
        <v>0</v>
      </c>
      <c r="E8" s="108">
        <f>IF(C8&lt;&gt;0,VLOOKUP(C8,General!$A$15:$C$114,2,FALSE),0)</f>
        <v>0</v>
      </c>
      <c r="F8" s="108">
        <f>IF(C8&lt;&gt;0,VLOOKUP(C8,General!$A$15:$C$114,3,FALSE),0)</f>
        <v>0</v>
      </c>
      <c r="G8" s="122"/>
      <c r="H8" s="32">
        <f t="shared" si="0"/>
        <v>0</v>
      </c>
      <c r="J8" s="33"/>
      <c r="K8" s="37">
        <v>1</v>
      </c>
      <c r="L8" s="75">
        <f>P8</f>
        <v>4</v>
      </c>
      <c r="M8" s="78">
        <f>LOOKUP(K8,$A$6:$B$21)</f>
        <v>0</v>
      </c>
      <c r="N8" s="38">
        <f>LOOKUP(K8,$A$6:$E$21)</f>
        <v>0</v>
      </c>
      <c r="O8" s="21"/>
      <c r="P8" s="118">
        <v>4</v>
      </c>
      <c r="Q8" s="23"/>
      <c r="R8" s="23"/>
      <c r="S8" s="23"/>
      <c r="T8" s="23"/>
      <c r="U8" s="23"/>
      <c r="V8" s="23"/>
      <c r="W8" s="23"/>
      <c r="X8" s="23"/>
      <c r="Y8" s="36"/>
      <c r="Z8" s="23"/>
      <c r="AA8" s="23"/>
      <c r="AB8" s="23"/>
      <c r="AC8" s="23"/>
      <c r="AE8" s="25">
        <v>3</v>
      </c>
      <c r="AF8" s="26">
        <v>3</v>
      </c>
      <c r="AG8" s="27">
        <f>VLOOKUP($AF8,$Y$19:$AA$22,2,FALSE)</f>
        <v>0</v>
      </c>
      <c r="AH8" s="28">
        <f t="shared" si="1"/>
        <v>0</v>
      </c>
      <c r="AI8" s="28">
        <f t="shared" si="2"/>
        <v>0</v>
      </c>
      <c r="AJ8" s="29">
        <f t="shared" si="3"/>
        <v>0</v>
      </c>
    </row>
    <row r="9" spans="1:36" ht="12.75" customHeight="1" x14ac:dyDescent="0.35">
      <c r="A9" s="30">
        <v>4</v>
      </c>
      <c r="B9" s="97">
        <f>IF(General!$C$10=1,'Class 1'!D9,'Class 1'!C9)</f>
        <v>0</v>
      </c>
      <c r="C9" s="125"/>
      <c r="D9" s="109">
        <f>IF(General!$C$10=1,'Class 1'!A9,0)</f>
        <v>0</v>
      </c>
      <c r="E9" s="108">
        <f>IF(C9&lt;&gt;0,VLOOKUP(C9,General!$A$15:$C$114,2,FALSE),0)</f>
        <v>0</v>
      </c>
      <c r="F9" s="108">
        <f>IF(C9&lt;&gt;0,VLOOKUP(C9,General!$A$15:$C$114,3,FALSE),0)</f>
        <v>0</v>
      </c>
      <c r="G9" s="122"/>
      <c r="H9" s="32">
        <f t="shared" si="0"/>
        <v>0</v>
      </c>
      <c r="J9" s="39" t="s">
        <v>8</v>
      </c>
      <c r="K9" s="40">
        <v>8</v>
      </c>
      <c r="L9" s="76">
        <f>P9</f>
        <v>3</v>
      </c>
      <c r="M9" s="79">
        <f>LOOKUP(K9,$A$6:$B$21)</f>
        <v>0</v>
      </c>
      <c r="N9" s="41">
        <f>LOOKUP(K9,$A$6:$E$21)</f>
        <v>0</v>
      </c>
      <c r="O9" s="31"/>
      <c r="P9" s="119">
        <v>3</v>
      </c>
      <c r="Q9" s="23"/>
      <c r="R9" s="23"/>
      <c r="S9" s="23"/>
      <c r="T9" s="23"/>
      <c r="U9" s="23"/>
      <c r="V9" s="23"/>
      <c r="W9" s="23"/>
      <c r="X9" s="23"/>
      <c r="Y9" s="36"/>
      <c r="Z9" s="23"/>
      <c r="AA9" s="23"/>
      <c r="AB9" s="23"/>
      <c r="AC9" s="23"/>
      <c r="AE9" s="25">
        <v>4</v>
      </c>
      <c r="AF9" s="26">
        <v>4</v>
      </c>
      <c r="AG9" s="27">
        <f>VLOOKUP($AF9,$Y$19:$AA$22,2,FALSE)</f>
        <v>0</v>
      </c>
      <c r="AH9" s="28">
        <f t="shared" si="1"/>
        <v>0</v>
      </c>
      <c r="AI9" s="28">
        <f t="shared" si="2"/>
        <v>0</v>
      </c>
      <c r="AJ9" s="29">
        <f t="shared" si="3"/>
        <v>0</v>
      </c>
    </row>
    <row r="10" spans="1:36" ht="14.45" customHeight="1" x14ac:dyDescent="0.35">
      <c r="A10" s="30">
        <v>5</v>
      </c>
      <c r="B10" s="97">
        <f>IF(General!$C$10=1,'Class 1'!D10,'Class 1'!C10)</f>
        <v>0</v>
      </c>
      <c r="C10" s="125"/>
      <c r="D10" s="109">
        <f>IF(General!$C$10=1,'Class 1'!A10,0)</f>
        <v>0</v>
      </c>
      <c r="E10" s="108">
        <f>IF(C10&lt;&gt;0,VLOOKUP(C10,General!$A$15:$C$114,2,FALSE),0)</f>
        <v>0</v>
      </c>
      <c r="F10" s="108">
        <f>IF(C10&lt;&gt;0,VLOOKUP(C10,General!$A$15:$C$114,3,FALSE),0)</f>
        <v>0</v>
      </c>
      <c r="G10" s="122"/>
      <c r="H10" s="32">
        <f t="shared" si="0"/>
        <v>0</v>
      </c>
      <c r="J10" s="42"/>
      <c r="K10" s="40">
        <v>9</v>
      </c>
      <c r="L10" s="76">
        <f>P10</f>
        <v>2</v>
      </c>
      <c r="M10" s="79">
        <f>LOOKUP(K10,$A$6:$B$21)</f>
        <v>0</v>
      </c>
      <c r="N10" s="41">
        <f>LOOKUP(K10,$A$6:$E$21)</f>
        <v>0</v>
      </c>
      <c r="O10" s="31"/>
      <c r="P10" s="119">
        <v>2</v>
      </c>
      <c r="Q10" s="23"/>
      <c r="R10" s="23" t="s">
        <v>9</v>
      </c>
      <c r="S10" s="23"/>
      <c r="T10" s="23"/>
      <c r="U10" s="9">
        <f>+General!G10</f>
        <v>0</v>
      </c>
      <c r="V10" s="24"/>
      <c r="W10" s="23"/>
      <c r="X10" s="23"/>
      <c r="Y10" s="36"/>
      <c r="Z10" s="23"/>
      <c r="AA10" s="23"/>
      <c r="AB10" s="23"/>
      <c r="AC10" s="23"/>
      <c r="AE10" s="25">
        <v>5</v>
      </c>
      <c r="AF10" s="26">
        <v>1</v>
      </c>
      <c r="AG10" s="27">
        <f>IF($C$106&gt;4,VLOOKUP($AF10,$Q$102:$U$103,4,FALSE),0)</f>
        <v>0</v>
      </c>
      <c r="AH10" s="28">
        <f t="shared" si="1"/>
        <v>0</v>
      </c>
      <c r="AI10" s="28">
        <f t="shared" si="2"/>
        <v>0</v>
      </c>
      <c r="AJ10" s="29">
        <f t="shared" si="3"/>
        <v>0</v>
      </c>
    </row>
    <row r="11" spans="1:36" ht="14.45" x14ac:dyDescent="0.35">
      <c r="A11" s="30">
        <v>6</v>
      </c>
      <c r="B11" s="97">
        <f>IF(General!$C$10=1,'Class 1'!D11,'Class 1'!C11)</f>
        <v>0</v>
      </c>
      <c r="C11" s="125"/>
      <c r="D11" s="109">
        <f>IF(General!$C$10=1,'Class 1'!A11,0)</f>
        <v>0</v>
      </c>
      <c r="E11" s="108">
        <f>IF(C11&lt;&gt;0,VLOOKUP(C11,General!$A$15:$C$114,2,FALSE),0)</f>
        <v>0</v>
      </c>
      <c r="F11" s="108">
        <f>IF(C11&lt;&gt;0,VLOOKUP(C11,General!$A$15:$C$114,3,FALSE),0)</f>
        <v>0</v>
      </c>
      <c r="G11" s="122"/>
      <c r="H11" s="32">
        <f t="shared" si="0"/>
        <v>0</v>
      </c>
      <c r="J11" s="43"/>
      <c r="K11" s="44">
        <v>16</v>
      </c>
      <c r="L11" s="77">
        <f>P11</f>
        <v>1</v>
      </c>
      <c r="M11" s="80">
        <f>LOOKUP(K11,$A$6:$B$21)</f>
        <v>0</v>
      </c>
      <c r="N11" s="45">
        <f>LOOKUP(K11,$A$6:$E$21)</f>
        <v>0</v>
      </c>
      <c r="O11" s="69"/>
      <c r="P11" s="120">
        <v>1</v>
      </c>
      <c r="Q11" s="23"/>
      <c r="R11" s="46"/>
      <c r="S11" s="46"/>
      <c r="T11" s="12" t="s">
        <v>3</v>
      </c>
      <c r="U11" s="34" t="s">
        <v>4</v>
      </c>
      <c r="V11" s="35" t="s">
        <v>17</v>
      </c>
      <c r="W11" s="11" t="s">
        <v>2</v>
      </c>
      <c r="X11" s="23"/>
      <c r="Y11" s="47"/>
      <c r="Z11" s="23"/>
      <c r="AA11" s="23"/>
      <c r="AB11" s="23"/>
      <c r="AC11" s="23"/>
      <c r="AE11" s="25">
        <v>6</v>
      </c>
      <c r="AF11" s="26">
        <v>2</v>
      </c>
      <c r="AG11" s="27">
        <f>IF($C$106&gt;5,VLOOKUP($AF11,$Q$102:$U$103,4,FALSE),0)</f>
        <v>0</v>
      </c>
      <c r="AH11" s="28">
        <f t="shared" si="1"/>
        <v>0</v>
      </c>
      <c r="AI11" s="28">
        <f t="shared" si="2"/>
        <v>0</v>
      </c>
      <c r="AJ11" s="29">
        <f t="shared" si="3"/>
        <v>0</v>
      </c>
    </row>
    <row r="12" spans="1:36" ht="14.45" x14ac:dyDescent="0.35">
      <c r="A12" s="30">
        <v>7</v>
      </c>
      <c r="B12" s="97">
        <f>IF(General!$C$10=1,'Class 1'!D12,'Class 1'!C12)</f>
        <v>0</v>
      </c>
      <c r="C12" s="125"/>
      <c r="D12" s="109">
        <f>IF(General!$C$10=1,'Class 1'!A12,0)</f>
        <v>0</v>
      </c>
      <c r="E12" s="108">
        <f>IF(C12&lt;&gt;0,VLOOKUP(C12,General!$A$15:$C$114,2,FALSE),0)</f>
        <v>0</v>
      </c>
      <c r="F12" s="108">
        <f>IF(C12&lt;&gt;0,VLOOKUP(C12,General!$A$15:$C$114,3,FALSE),0)</f>
        <v>0</v>
      </c>
      <c r="G12" s="122"/>
      <c r="H12" s="32">
        <f t="shared" si="0"/>
        <v>0</v>
      </c>
      <c r="M12" s="23"/>
      <c r="N12" s="23"/>
      <c r="O12" s="23"/>
      <c r="P12" s="23"/>
      <c r="Q12" s="23"/>
      <c r="R12" s="46"/>
      <c r="S12" s="48">
        <f>W12</f>
        <v>4</v>
      </c>
      <c r="T12" s="99">
        <f xml:space="preserve"> IF(P8 =1, M8, IF(P9 =1, M9, IF(P10 =1, M10, IF(P11 =1, M11, ""))))</f>
        <v>0</v>
      </c>
      <c r="U12" s="83">
        <f xml:space="preserve"> IF(P8 =1, N8, IF(P9 =1, N9, IF(P10 =1, N10, IF(P11 =1, N11, ""))))</f>
        <v>0</v>
      </c>
      <c r="V12" s="84"/>
      <c r="W12" s="115">
        <v>4</v>
      </c>
      <c r="X12" s="23"/>
      <c r="Y12" s="50"/>
      <c r="Z12" s="23"/>
      <c r="AA12" s="23"/>
      <c r="AB12" s="23"/>
      <c r="AC12" s="23"/>
      <c r="AE12" s="25">
        <v>7</v>
      </c>
      <c r="AF12" s="26">
        <v>1</v>
      </c>
      <c r="AG12" s="27">
        <f>IF($C$106&gt;6,VLOOKUP($AF12,$Q$104:$U$105,4,FALSE),0)</f>
        <v>0</v>
      </c>
      <c r="AH12" s="28">
        <f t="shared" si="1"/>
        <v>0</v>
      </c>
      <c r="AI12" s="28">
        <f t="shared" si="2"/>
        <v>0</v>
      </c>
      <c r="AJ12" s="29">
        <f t="shared" si="3"/>
        <v>0</v>
      </c>
    </row>
    <row r="13" spans="1:36" ht="14.45" x14ac:dyDescent="0.35">
      <c r="A13" s="30">
        <v>8</v>
      </c>
      <c r="B13" s="97">
        <f>IF(General!$C$10=1,'Class 1'!D13,'Class 1'!C13)</f>
        <v>0</v>
      </c>
      <c r="C13" s="125"/>
      <c r="D13" s="109">
        <f>IF(General!$C$10=1,'Class 1'!A13,0)</f>
        <v>0</v>
      </c>
      <c r="E13" s="108">
        <f>IF(C13&lt;&gt;0,VLOOKUP(C13,General!$A$15:$C$114,2,FALSE),0)</f>
        <v>0</v>
      </c>
      <c r="F13" s="108">
        <f>IF(C13&lt;&gt;0,VLOOKUP(C13,General!$A$15:$C$114,3,FALSE),0)</f>
        <v>0</v>
      </c>
      <c r="G13" s="122"/>
      <c r="H13" s="32">
        <f t="shared" si="0"/>
        <v>0</v>
      </c>
      <c r="M13" s="23"/>
      <c r="N13" s="9">
        <f>General!G6</f>
        <v>0</v>
      </c>
      <c r="O13" s="9"/>
      <c r="P13" s="23"/>
      <c r="Q13" s="23"/>
      <c r="R13" s="51" t="s">
        <v>10</v>
      </c>
      <c r="S13" s="52">
        <f>W13</f>
        <v>2</v>
      </c>
      <c r="T13" s="100">
        <f xml:space="preserve"> IF(P15 =1, M15, IF(P16 = 1, M16, IF(P17 =1, M17, IF(P18 =1, M18, ""))))</f>
        <v>0</v>
      </c>
      <c r="U13" s="86">
        <f xml:space="preserve"> IF(P15 =1, N15, IF(P16 = 1, N16, IF(P17 =1, N17, IF(P18 =1, N18, ""))))</f>
        <v>0</v>
      </c>
      <c r="V13" s="87"/>
      <c r="W13" s="116">
        <v>2</v>
      </c>
      <c r="X13" s="23"/>
      <c r="Y13" s="50"/>
      <c r="Z13" s="23"/>
      <c r="AA13" s="23"/>
      <c r="AB13" s="23"/>
      <c r="AC13" s="23"/>
      <c r="AE13" s="25">
        <v>8</v>
      </c>
      <c r="AF13" s="26">
        <v>2</v>
      </c>
      <c r="AG13" s="27">
        <f>IF($C$106&gt;7,VLOOKUP($AF13,$Q$104:$U$105,4,FALSE),0)</f>
        <v>0</v>
      </c>
      <c r="AH13" s="28">
        <f t="shared" si="1"/>
        <v>0</v>
      </c>
      <c r="AI13" s="28">
        <f t="shared" si="2"/>
        <v>0</v>
      </c>
      <c r="AJ13" s="29">
        <f t="shared" si="3"/>
        <v>0</v>
      </c>
    </row>
    <row r="14" spans="1:36" ht="14.45" x14ac:dyDescent="0.35">
      <c r="A14" s="30">
        <v>9</v>
      </c>
      <c r="B14" s="97">
        <f>IF(General!$C$10=1,'Class 1'!D14,'Class 1'!C14)</f>
        <v>0</v>
      </c>
      <c r="C14" s="125"/>
      <c r="D14" s="109">
        <f>IF(General!$C$10=1,'Class 1'!A14,0)</f>
        <v>0</v>
      </c>
      <c r="E14" s="108">
        <f>IF(C14&lt;&gt;0,VLOOKUP(C14,General!$A$15:$C$114,2,FALSE),0)</f>
        <v>0</v>
      </c>
      <c r="F14" s="108">
        <f>IF(C14&lt;&gt;0,VLOOKUP(C14,General!$A$15:$C$114,3,FALSE),0)</f>
        <v>0</v>
      </c>
      <c r="G14" s="122"/>
      <c r="H14" s="32">
        <f t="shared" si="0"/>
        <v>0</v>
      </c>
      <c r="J14" s="33"/>
      <c r="K14" s="33"/>
      <c r="L14" s="33"/>
      <c r="M14" s="12" t="s">
        <v>3</v>
      </c>
      <c r="N14" s="34" t="s">
        <v>4</v>
      </c>
      <c r="O14" s="35" t="s">
        <v>17</v>
      </c>
      <c r="P14" s="11" t="s">
        <v>2</v>
      </c>
      <c r="Q14" s="23"/>
      <c r="R14" s="54"/>
      <c r="S14" s="56">
        <f>W14</f>
        <v>3</v>
      </c>
      <c r="T14" s="100">
        <f xml:space="preserve"> IF(P15 =2, M15, IF(P16 = 2, M16, IF(P17 =2, M17, IF(P18 =2, M18, ""))))</f>
        <v>0</v>
      </c>
      <c r="U14" s="86">
        <f xml:space="preserve"> IF(P15 =2, N15, IF(P16 = 2, N16, IF(P17 =2, N17, IF(P18 =2, N18, ""))))</f>
        <v>0</v>
      </c>
      <c r="V14" s="87"/>
      <c r="W14" s="116">
        <v>3</v>
      </c>
      <c r="X14" s="23"/>
      <c r="Y14" s="50"/>
      <c r="Z14" s="23"/>
      <c r="AA14" s="23"/>
      <c r="AB14" s="23"/>
      <c r="AC14" s="23"/>
      <c r="AE14" s="25">
        <v>9</v>
      </c>
      <c r="AF14" s="26">
        <v>1</v>
      </c>
      <c r="AG14" s="27">
        <f>IF($C$106&gt;8,VLOOKUP($AF14,$J$98:$N$101,4,FALSE),0)</f>
        <v>0</v>
      </c>
      <c r="AH14" s="28">
        <f t="shared" si="1"/>
        <v>0</v>
      </c>
      <c r="AI14" s="28">
        <f t="shared" si="2"/>
        <v>0</v>
      </c>
      <c r="AJ14" s="29">
        <f t="shared" si="3"/>
        <v>0</v>
      </c>
    </row>
    <row r="15" spans="1:36" ht="14.45" x14ac:dyDescent="0.35">
      <c r="A15" s="30">
        <v>10</v>
      </c>
      <c r="B15" s="97">
        <f>IF(General!$C$10=1,'Class 1'!D15,'Class 1'!C15)</f>
        <v>0</v>
      </c>
      <c r="C15" s="125"/>
      <c r="D15" s="109">
        <f>IF(General!$C$10=1,'Class 1'!A15,0)</f>
        <v>0</v>
      </c>
      <c r="E15" s="108">
        <f>IF(C15&lt;&gt;0,VLOOKUP(C15,General!$A$15:$C$114,2,FALSE),0)</f>
        <v>0</v>
      </c>
      <c r="F15" s="108">
        <f>IF(C15&lt;&gt;0,VLOOKUP(C15,General!$A$15:$C$114,3,FALSE),0)</f>
        <v>0</v>
      </c>
      <c r="G15" s="122"/>
      <c r="H15" s="32">
        <f t="shared" si="0"/>
        <v>0</v>
      </c>
      <c r="J15" s="33"/>
      <c r="K15" s="37">
        <v>4</v>
      </c>
      <c r="L15" s="75">
        <f>P15</f>
        <v>2</v>
      </c>
      <c r="M15" s="78">
        <f>LOOKUP(K15,$A$6:$B$21)</f>
        <v>0</v>
      </c>
      <c r="N15" s="38">
        <f>LOOKUP(K15,$A$6:$E$21)</f>
        <v>0</v>
      </c>
      <c r="O15" s="21"/>
      <c r="P15" s="118">
        <v>2</v>
      </c>
      <c r="Q15" s="23"/>
      <c r="R15" s="55"/>
      <c r="S15" s="52">
        <f>W15</f>
        <v>1</v>
      </c>
      <c r="T15" s="101">
        <f xml:space="preserve"> IF(P8 =2, M8, IF(P9 =2, M9, IF(P10 =2, M10, IF(P11 =2, M11, ""))))</f>
        <v>0</v>
      </c>
      <c r="U15" s="89">
        <f xml:space="preserve"> IF(P8 =2, N8, IF(P9 =2, N9, IF(P10 =2, N10, IF(P11 =2, N11, ""))))</f>
        <v>0</v>
      </c>
      <c r="V15" s="90"/>
      <c r="W15" s="117">
        <v>1</v>
      </c>
      <c r="X15" s="23"/>
      <c r="Y15" s="50"/>
      <c r="Z15" s="23"/>
      <c r="AA15" s="23"/>
      <c r="AB15" s="23"/>
      <c r="AC15" s="23"/>
      <c r="AE15" s="25">
        <v>10</v>
      </c>
      <c r="AF15" s="26">
        <v>2</v>
      </c>
      <c r="AG15" s="27">
        <f>IF($C$106&gt;9,VLOOKUP($AF15,$J$98:$N$101,4,FALSE),0)</f>
        <v>0</v>
      </c>
      <c r="AH15" s="28">
        <f t="shared" si="1"/>
        <v>0</v>
      </c>
      <c r="AI15" s="28">
        <f t="shared" si="2"/>
        <v>0</v>
      </c>
      <c r="AJ15" s="29">
        <f t="shared" si="3"/>
        <v>0</v>
      </c>
    </row>
    <row r="16" spans="1:36" ht="14.45" x14ac:dyDescent="0.35">
      <c r="A16" s="30">
        <v>11</v>
      </c>
      <c r="B16" s="97">
        <f>IF(General!$C$10=1,'Class 1'!D16,'Class 1'!C16)</f>
        <v>0</v>
      </c>
      <c r="C16" s="125"/>
      <c r="D16" s="109">
        <f>IF(General!$C$10=1,'Class 1'!A16,0)</f>
        <v>0</v>
      </c>
      <c r="E16" s="108">
        <f>IF(C16&lt;&gt;0,VLOOKUP(C16,General!$A$15:$C$114,2,FALSE),0)</f>
        <v>0</v>
      </c>
      <c r="F16" s="108">
        <f>IF(C16&lt;&gt;0,VLOOKUP(C16,General!$A$15:$C$114,3,FALSE),0)</f>
        <v>0</v>
      </c>
      <c r="G16" s="122"/>
      <c r="H16" s="32">
        <f t="shared" si="0"/>
        <v>0</v>
      </c>
      <c r="J16" s="39" t="s">
        <v>11</v>
      </c>
      <c r="K16" s="40">
        <v>5</v>
      </c>
      <c r="L16" s="76">
        <f>P16</f>
        <v>3</v>
      </c>
      <c r="M16" s="79">
        <f>LOOKUP(K16,$A$6:$B$21)</f>
        <v>0</v>
      </c>
      <c r="N16" s="41">
        <f>LOOKUP(K16,$A$6:$E$21)</f>
        <v>0</v>
      </c>
      <c r="O16" s="31"/>
      <c r="P16" s="119">
        <v>3</v>
      </c>
      <c r="Q16" s="23"/>
      <c r="R16" s="23"/>
      <c r="S16" s="23"/>
      <c r="T16" s="23"/>
      <c r="U16" s="23"/>
      <c r="V16" s="23"/>
      <c r="W16" s="23"/>
      <c r="X16" s="23"/>
      <c r="Y16" s="36"/>
      <c r="Z16" s="23"/>
      <c r="AA16" s="24"/>
      <c r="AB16" s="24"/>
      <c r="AC16" s="23"/>
      <c r="AE16" s="25">
        <v>11</v>
      </c>
      <c r="AF16" s="26">
        <v>3</v>
      </c>
      <c r="AG16" s="27">
        <f>IF($C$106&gt;10,VLOOKUP($AF16,$J$98:$N$101,4,FALSE),0)</f>
        <v>0</v>
      </c>
      <c r="AH16" s="28">
        <f t="shared" si="1"/>
        <v>0</v>
      </c>
      <c r="AI16" s="28">
        <f t="shared" si="2"/>
        <v>0</v>
      </c>
      <c r="AJ16" s="29">
        <f t="shared" si="3"/>
        <v>0</v>
      </c>
    </row>
    <row r="17" spans="1:36" ht="14.45" x14ac:dyDescent="0.35">
      <c r="A17" s="30">
        <v>12</v>
      </c>
      <c r="B17" s="97">
        <f>IF(General!$C$10=1,'Class 1'!D17,'Class 1'!C17)</f>
        <v>0</v>
      </c>
      <c r="C17" s="125"/>
      <c r="D17" s="109">
        <f>IF(General!$C$10=1,'Class 1'!A17,0)</f>
        <v>0</v>
      </c>
      <c r="E17" s="108">
        <f>IF(C17&lt;&gt;0,VLOOKUP(C17,General!$A$15:$C$114,2,FALSE),0)</f>
        <v>0</v>
      </c>
      <c r="F17" s="108">
        <f>IF(C17&lt;&gt;0,VLOOKUP(C17,General!$A$15:$C$114,3,FALSE),0)</f>
        <v>0</v>
      </c>
      <c r="G17" s="122"/>
      <c r="H17" s="32">
        <f t="shared" si="0"/>
        <v>0</v>
      </c>
      <c r="J17" s="42"/>
      <c r="K17" s="40">
        <v>12</v>
      </c>
      <c r="L17" s="76">
        <f>P17</f>
        <v>4</v>
      </c>
      <c r="M17" s="79">
        <f>LOOKUP(K17,$A$6:$B$21)</f>
        <v>0</v>
      </c>
      <c r="N17" s="41">
        <f>LOOKUP(K17,$A$6:$E$21)</f>
        <v>0</v>
      </c>
      <c r="O17" s="31"/>
      <c r="P17" s="119">
        <v>4</v>
      </c>
      <c r="Q17" s="23"/>
      <c r="R17" s="23"/>
      <c r="X17" s="23"/>
      <c r="Y17" s="36"/>
      <c r="Z17" s="23" t="s">
        <v>12</v>
      </c>
      <c r="AA17" s="9">
        <f>+General!G13</f>
        <v>0</v>
      </c>
      <c r="AB17" s="24"/>
      <c r="AC17" s="23"/>
      <c r="AE17" s="25">
        <v>12</v>
      </c>
      <c r="AF17" s="26">
        <v>4</v>
      </c>
      <c r="AG17" s="27">
        <f>IF($C$106&gt;11,VLOOKUP($AF17,$J$98:$N$101,4,FALSE),0)</f>
        <v>0</v>
      </c>
      <c r="AH17" s="28">
        <f t="shared" si="1"/>
        <v>0</v>
      </c>
      <c r="AI17" s="28">
        <f t="shared" si="2"/>
        <v>0</v>
      </c>
      <c r="AJ17" s="29">
        <f t="shared" si="3"/>
        <v>0</v>
      </c>
    </row>
    <row r="18" spans="1:36" ht="14.45" x14ac:dyDescent="0.35">
      <c r="A18" s="30">
        <v>13</v>
      </c>
      <c r="B18" s="97">
        <f>IF(General!$C$10=1,'Class 1'!D18,'Class 1'!C18)</f>
        <v>0</v>
      </c>
      <c r="C18" s="125"/>
      <c r="D18" s="109">
        <f>IF(General!$C$10=1,'Class 1'!A18,0)</f>
        <v>0</v>
      </c>
      <c r="E18" s="108">
        <f>IF(C18&lt;&gt;0,VLOOKUP(C18,General!$A$15:$C$114,2,FALSE),0)</f>
        <v>0</v>
      </c>
      <c r="F18" s="108">
        <f>IF(C18&lt;&gt;0,VLOOKUP(C18,General!$A$15:$C$114,3,FALSE),0)</f>
        <v>0</v>
      </c>
      <c r="G18" s="122"/>
      <c r="H18" s="32">
        <f t="shared" si="0"/>
        <v>0</v>
      </c>
      <c r="J18" s="43"/>
      <c r="K18" s="44">
        <v>13</v>
      </c>
      <c r="L18" s="77">
        <f>P18</f>
        <v>1</v>
      </c>
      <c r="M18" s="80">
        <f>LOOKUP(K18,$A$6:$B$21)</f>
        <v>0</v>
      </c>
      <c r="N18" s="45">
        <f>LOOKUP(K18,$A$6:$E$21)</f>
        <v>0</v>
      </c>
      <c r="O18" s="69"/>
      <c r="P18" s="120">
        <v>1</v>
      </c>
      <c r="Q18" s="23"/>
      <c r="R18" s="23"/>
      <c r="S18" s="23"/>
      <c r="T18" s="23"/>
      <c r="U18" s="23"/>
      <c r="V18" s="23"/>
      <c r="W18" s="23"/>
      <c r="X18" s="23"/>
      <c r="Y18" s="36"/>
      <c r="Z18" s="12" t="s">
        <v>3</v>
      </c>
      <c r="AA18" s="34" t="s">
        <v>4</v>
      </c>
      <c r="AB18" s="35" t="s">
        <v>17</v>
      </c>
      <c r="AC18" s="11" t="s">
        <v>2</v>
      </c>
      <c r="AE18" s="25">
        <v>13</v>
      </c>
      <c r="AF18" s="26">
        <v>1</v>
      </c>
      <c r="AG18" s="27">
        <f>IF($C$106&gt;12,VLOOKUP($AF18,$J$102:$N$105,4,FALSE),0)</f>
        <v>0</v>
      </c>
      <c r="AH18" s="28">
        <f t="shared" si="1"/>
        <v>0</v>
      </c>
      <c r="AI18" s="28">
        <f t="shared" si="2"/>
        <v>0</v>
      </c>
      <c r="AJ18" s="29">
        <f t="shared" si="3"/>
        <v>0</v>
      </c>
    </row>
    <row r="19" spans="1:36" ht="14.45" x14ac:dyDescent="0.35">
      <c r="A19" s="30">
        <v>14</v>
      </c>
      <c r="B19" s="97">
        <f>IF(General!$C$10=1,'Class 1'!D19,'Class 1'!C19)</f>
        <v>0</v>
      </c>
      <c r="C19" s="125"/>
      <c r="D19" s="109">
        <f>IF(General!$C$10=1,'Class 1'!A19,0)</f>
        <v>0</v>
      </c>
      <c r="E19" s="108">
        <f>IF(C19&lt;&gt;0,VLOOKUP(C19,General!$A$15:$C$114,2,FALSE),0)</f>
        <v>0</v>
      </c>
      <c r="F19" s="108">
        <f>IF(C19&lt;&gt;0,VLOOKUP(C19,General!$A$15:$C$114,3,FALSE),0)</f>
        <v>0</v>
      </c>
      <c r="G19" s="122"/>
      <c r="H19" s="32">
        <f t="shared" si="0"/>
        <v>0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36">
        <f>AC19</f>
        <v>3</v>
      </c>
      <c r="Z19" s="102">
        <f xml:space="preserve"> IF(W12 =1, T12, IF(W15 =1, T15, IF(W13 =1, T13, IF(W14 =1, T14, ""))))</f>
        <v>0</v>
      </c>
      <c r="AA19" s="82">
        <f xml:space="preserve"> IF(W12 =1, U12, IF(W15 =1, U15, IF(W13 =1, U13, IF(W14 =1, U14, ""))))</f>
        <v>0</v>
      </c>
      <c r="AB19" s="84"/>
      <c r="AC19" s="115">
        <v>3</v>
      </c>
      <c r="AE19" s="25">
        <v>14</v>
      </c>
      <c r="AF19" s="26">
        <v>2</v>
      </c>
      <c r="AG19" s="27">
        <f>IF($C$106&gt;13,VLOOKUP($AF19,$J$102:$N$105,4,FALSE),0)</f>
        <v>0</v>
      </c>
      <c r="AH19" s="28">
        <f t="shared" si="1"/>
        <v>0</v>
      </c>
      <c r="AI19" s="28">
        <f t="shared" si="2"/>
        <v>0</v>
      </c>
      <c r="AJ19" s="29">
        <f t="shared" si="3"/>
        <v>0</v>
      </c>
    </row>
    <row r="20" spans="1:36" ht="14.45" x14ac:dyDescent="0.35">
      <c r="A20" s="30">
        <v>15</v>
      </c>
      <c r="B20" s="97">
        <f>IF(General!$C$10=1,'Class 1'!D20,'Class 1'!C20)</f>
        <v>0</v>
      </c>
      <c r="C20" s="125"/>
      <c r="D20" s="109">
        <f>IF(General!$C$10=1,'Class 1'!A20,0)</f>
        <v>0</v>
      </c>
      <c r="E20" s="108">
        <f>IF(C20&lt;&gt;0,VLOOKUP(C20,General!$A$15:$C$114,2,FALSE),0)</f>
        <v>0</v>
      </c>
      <c r="F20" s="108">
        <f>IF(C20&lt;&gt;0,VLOOKUP(C20,General!$A$15:$C$114,3,FALSE),0)</f>
        <v>0</v>
      </c>
      <c r="G20" s="122"/>
      <c r="H20" s="32">
        <f>IF(G20&gt;0,G20-G$6,0)</f>
        <v>0</v>
      </c>
      <c r="M20" s="23"/>
      <c r="N20" s="9">
        <f>General!G7</f>
        <v>0</v>
      </c>
      <c r="O20" s="9"/>
      <c r="P20" s="23"/>
      <c r="Q20" s="23"/>
      <c r="R20" s="23"/>
      <c r="S20" s="23"/>
      <c r="T20" s="23"/>
      <c r="U20" s="23"/>
      <c r="V20" s="23"/>
      <c r="W20" s="23"/>
      <c r="X20" s="23"/>
      <c r="Y20" s="36">
        <f>AC20</f>
        <v>2</v>
      </c>
      <c r="Z20" s="103">
        <f xml:space="preserve"> IF(W26 =1, T26, IF(W29 =1, T29, IF(W27 =1, T27, IF(W28 =1, T28, ""))))</f>
        <v>0</v>
      </c>
      <c r="AA20" s="85">
        <f xml:space="preserve"> IF(W26 =1, U26, IF(W29 =1, U29, IF(W27 =1, U27, IF(W28 =1, U28, ""))))</f>
        <v>0</v>
      </c>
      <c r="AB20" s="87"/>
      <c r="AC20" s="116">
        <v>2</v>
      </c>
      <c r="AE20" s="25">
        <v>15</v>
      </c>
      <c r="AF20" s="26">
        <v>3</v>
      </c>
      <c r="AG20" s="27">
        <f>IF($C$106&gt;14,VLOOKUP($AF20,$J$102:$N$105,4,FALSE),0)</f>
        <v>0</v>
      </c>
      <c r="AH20" s="28">
        <f t="shared" si="1"/>
        <v>0</v>
      </c>
      <c r="AI20" s="28">
        <f t="shared" si="2"/>
        <v>0</v>
      </c>
      <c r="AJ20" s="29">
        <f t="shared" si="3"/>
        <v>0</v>
      </c>
    </row>
    <row r="21" spans="1:36" ht="14.45" x14ac:dyDescent="0.35">
      <c r="A21" s="30">
        <v>16</v>
      </c>
      <c r="B21" s="97">
        <f>IF(General!$C$10=1,'Class 1'!D21,'Class 1'!C21)</f>
        <v>0</v>
      </c>
      <c r="C21" s="125"/>
      <c r="D21" s="109">
        <f>IF(General!$C$10=1,'Class 1'!A21,0)</f>
        <v>0</v>
      </c>
      <c r="E21" s="108">
        <f>IF(C21&lt;&gt;0,VLOOKUP(C21,General!$A$15:$C$114,2,FALSE),0)</f>
        <v>0</v>
      </c>
      <c r="F21" s="108">
        <f>IF(C21&lt;&gt;0,VLOOKUP(C21,General!$A$15:$C$114,3,FALSE),0)</f>
        <v>0</v>
      </c>
      <c r="G21" s="122"/>
      <c r="H21" s="32">
        <f t="shared" ref="H21:H84" si="4">IF(G21&gt;0,G21-G$6,0)</f>
        <v>0</v>
      </c>
      <c r="J21" s="33"/>
      <c r="K21" s="33"/>
      <c r="L21" s="33"/>
      <c r="M21" s="12" t="s">
        <v>3</v>
      </c>
      <c r="N21" s="34" t="s">
        <v>4</v>
      </c>
      <c r="O21" s="35" t="s">
        <v>17</v>
      </c>
      <c r="P21" s="11" t="s">
        <v>2</v>
      </c>
      <c r="Q21" s="23"/>
      <c r="R21" s="23"/>
      <c r="S21" s="23"/>
      <c r="T21" s="23"/>
      <c r="U21" s="23"/>
      <c r="V21" s="23"/>
      <c r="W21" s="23"/>
      <c r="X21" s="23"/>
      <c r="Y21" s="36">
        <f>AC21</f>
        <v>4</v>
      </c>
      <c r="Z21" s="103">
        <f xml:space="preserve"> IF(W26 =2, T26, IF(W29 =2, T29, IF(W27 =2, T27, IF(W28 =2, T28, ""))))</f>
        <v>0</v>
      </c>
      <c r="AA21" s="85">
        <f xml:space="preserve"> IF(W26 =2, U26, IF(W29 =2, U29, IF(W27 =2, U27, IF(W28 =2, U28, ""))))</f>
        <v>0</v>
      </c>
      <c r="AB21" s="87"/>
      <c r="AC21" s="116">
        <v>4</v>
      </c>
      <c r="AE21" s="25">
        <v>16</v>
      </c>
      <c r="AF21" s="26">
        <v>4</v>
      </c>
      <c r="AG21" s="27">
        <f>IF($C$106&gt;15,VLOOKUP($AF21,$J$102:$N$105,4,FALSE),0)</f>
        <v>0</v>
      </c>
      <c r="AH21" s="28">
        <f t="shared" si="1"/>
        <v>0</v>
      </c>
      <c r="AI21" s="28">
        <f t="shared" si="2"/>
        <v>0</v>
      </c>
      <c r="AJ21" s="29">
        <f t="shared" si="3"/>
        <v>0</v>
      </c>
    </row>
    <row r="22" spans="1:36" x14ac:dyDescent="0.25">
      <c r="A22" s="30">
        <v>17</v>
      </c>
      <c r="B22" s="97">
        <f>IF(General!$C$10=1,'Class 1'!D22,'Class 1'!C22)</f>
        <v>0</v>
      </c>
      <c r="C22" s="125"/>
      <c r="D22" s="109"/>
      <c r="E22" s="108">
        <f>IF(C22&lt;&gt;0,VLOOKUP(C22,General!$A$15:$C$114,2,FALSE),0)</f>
        <v>0</v>
      </c>
      <c r="F22" s="108">
        <f>IF(C22&lt;&gt;0,VLOOKUP(C22,General!$A$15:$C$114,3,FALSE),0)</f>
        <v>0</v>
      </c>
      <c r="G22" s="122"/>
      <c r="H22" s="32">
        <f t="shared" si="4"/>
        <v>0</v>
      </c>
      <c r="J22" s="33"/>
      <c r="K22" s="37">
        <v>2</v>
      </c>
      <c r="L22" s="75">
        <f>P22</f>
        <v>3</v>
      </c>
      <c r="M22" s="78">
        <f>LOOKUP(K22,$A$6:$B$21)</f>
        <v>0</v>
      </c>
      <c r="N22" s="38">
        <f>LOOKUP(K22,$A$6:$E$21)</f>
        <v>0</v>
      </c>
      <c r="O22" s="21"/>
      <c r="P22" s="118">
        <v>3</v>
      </c>
      <c r="Q22" s="23"/>
      <c r="R22" s="23"/>
      <c r="S22" s="23"/>
      <c r="T22" s="23"/>
      <c r="U22" s="23"/>
      <c r="V22" s="23"/>
      <c r="W22" s="23"/>
      <c r="X22" s="23"/>
      <c r="Y22" s="36">
        <f>AC22</f>
        <v>1</v>
      </c>
      <c r="Z22" s="104">
        <f xml:space="preserve"> IF(W12 =2, T12, IF(W15 =2, T15, IF(W13 =2, T13, IF(W14 =2, T14, ""))))</f>
        <v>0</v>
      </c>
      <c r="AA22" s="88">
        <f xml:space="preserve"> IF(W12 =2, U12, IF(W15 =2, U15, IF(W13 =2, U13, IF(W14 =2, U14, ""))))</f>
        <v>0</v>
      </c>
      <c r="AB22" s="90"/>
      <c r="AC22" s="117">
        <v>1</v>
      </c>
      <c r="AE22" s="25">
        <v>17</v>
      </c>
      <c r="AF22" s="26"/>
      <c r="AG22" s="27">
        <f t="shared" ref="AG22:AG85" si="5">C22</f>
        <v>0</v>
      </c>
      <c r="AH22" s="28">
        <f t="shared" ref="AH22:AJ53" si="6">E22</f>
        <v>0</v>
      </c>
      <c r="AI22" s="28">
        <f t="shared" si="6"/>
        <v>0</v>
      </c>
      <c r="AJ22" s="29">
        <f t="shared" si="6"/>
        <v>0</v>
      </c>
    </row>
    <row r="23" spans="1:36" x14ac:dyDescent="0.25">
      <c r="A23" s="30">
        <v>18</v>
      </c>
      <c r="B23" s="97">
        <f>IF(General!$C$10=1,'Class 1'!D23,'Class 1'!C23)</f>
        <v>0</v>
      </c>
      <c r="C23" s="125"/>
      <c r="D23" s="109"/>
      <c r="E23" s="108">
        <f>IF(C23&lt;&gt;0,VLOOKUP(C23,General!$A$15:$C$114,2,FALSE),0)</f>
        <v>0</v>
      </c>
      <c r="F23" s="108">
        <f>IF(C23&lt;&gt;0,VLOOKUP(C23,General!$A$15:$C$114,3,FALSE),0)</f>
        <v>0</v>
      </c>
      <c r="G23" s="122"/>
      <c r="H23" s="32">
        <f t="shared" si="4"/>
        <v>0</v>
      </c>
      <c r="J23" s="39" t="s">
        <v>13</v>
      </c>
      <c r="K23" s="40">
        <v>7</v>
      </c>
      <c r="L23" s="76">
        <f>P23</f>
        <v>1</v>
      </c>
      <c r="M23" s="79">
        <f>LOOKUP(K23,$A$6:$B$21)</f>
        <v>0</v>
      </c>
      <c r="N23" s="41">
        <f>LOOKUP(K23,$A$6:$E$21)</f>
        <v>0</v>
      </c>
      <c r="O23" s="31"/>
      <c r="P23" s="119">
        <v>1</v>
      </c>
      <c r="Q23" s="23"/>
      <c r="R23" s="23"/>
      <c r="S23" s="23"/>
      <c r="T23" s="23"/>
      <c r="U23" s="23"/>
      <c r="V23" s="23"/>
      <c r="W23" s="23"/>
      <c r="X23" s="23"/>
      <c r="Y23" s="36"/>
      <c r="Z23" s="23"/>
      <c r="AA23" s="23"/>
      <c r="AB23" s="23"/>
      <c r="AC23" s="23"/>
      <c r="AE23" s="25">
        <v>18</v>
      </c>
      <c r="AF23" s="26"/>
      <c r="AG23" s="27">
        <f t="shared" si="5"/>
        <v>0</v>
      </c>
      <c r="AH23" s="28">
        <f t="shared" si="6"/>
        <v>0</v>
      </c>
      <c r="AI23" s="28">
        <f t="shared" si="6"/>
        <v>0</v>
      </c>
      <c r="AJ23" s="29">
        <f t="shared" si="6"/>
        <v>0</v>
      </c>
    </row>
    <row r="24" spans="1:36" x14ac:dyDescent="0.25">
      <c r="A24" s="30">
        <v>19</v>
      </c>
      <c r="B24" s="97">
        <f>IF(General!$C$10=1,'Class 1'!D24,'Class 1'!C24)</f>
        <v>0</v>
      </c>
      <c r="C24" s="125"/>
      <c r="D24" s="109"/>
      <c r="E24" s="108">
        <f>IF(C24&lt;&gt;0,VLOOKUP(C24,General!$A$15:$C$114,2,FALSE),0)</f>
        <v>0</v>
      </c>
      <c r="F24" s="108">
        <f>IF(C24&lt;&gt;0,VLOOKUP(C24,General!$A$15:$C$114,3,FALSE),0)</f>
        <v>0</v>
      </c>
      <c r="G24" s="122"/>
      <c r="H24" s="32">
        <f t="shared" si="4"/>
        <v>0</v>
      </c>
      <c r="J24" s="42"/>
      <c r="K24" s="40">
        <v>10</v>
      </c>
      <c r="L24" s="76">
        <f>P24</f>
        <v>4</v>
      </c>
      <c r="M24" s="79">
        <f>LOOKUP(K24,$A$6:$B$21)</f>
        <v>0</v>
      </c>
      <c r="N24" s="41">
        <f>LOOKUP(K24,$A$6:$E$21)</f>
        <v>0</v>
      </c>
      <c r="O24" s="31"/>
      <c r="P24" s="119">
        <v>4</v>
      </c>
      <c r="Q24" s="23"/>
      <c r="R24" s="23"/>
      <c r="S24" s="23"/>
      <c r="T24" s="23"/>
      <c r="U24" s="9">
        <f>+General!G11</f>
        <v>0</v>
      </c>
      <c r="V24" s="24"/>
      <c r="W24" s="23"/>
      <c r="X24" s="23"/>
      <c r="Y24" s="36"/>
      <c r="Z24" s="23"/>
      <c r="AA24" s="24"/>
      <c r="AB24" s="24"/>
      <c r="AC24" s="23"/>
      <c r="AE24" s="25">
        <v>19</v>
      </c>
      <c r="AF24" s="26"/>
      <c r="AG24" s="27">
        <f t="shared" si="5"/>
        <v>0</v>
      </c>
      <c r="AH24" s="28">
        <f t="shared" si="6"/>
        <v>0</v>
      </c>
      <c r="AI24" s="28">
        <f t="shared" si="6"/>
        <v>0</v>
      </c>
      <c r="AJ24" s="29">
        <f t="shared" si="6"/>
        <v>0</v>
      </c>
    </row>
    <row r="25" spans="1:36" x14ac:dyDescent="0.25">
      <c r="A25" s="30">
        <v>20</v>
      </c>
      <c r="B25" s="97">
        <f>IF(General!$C$10=1,'Class 1'!D25,'Class 1'!C25)</f>
        <v>0</v>
      </c>
      <c r="C25" s="125"/>
      <c r="D25" s="109"/>
      <c r="E25" s="108">
        <f>IF(C25&lt;&gt;0,VLOOKUP(C25,General!$A$15:$C$114,2,FALSE),0)</f>
        <v>0</v>
      </c>
      <c r="F25" s="108">
        <f>IF(C25&lt;&gt;0,VLOOKUP(C25,General!$A$15:$C$114,3,FALSE),0)</f>
        <v>0</v>
      </c>
      <c r="G25" s="122"/>
      <c r="H25" s="32">
        <f t="shared" si="4"/>
        <v>0</v>
      </c>
      <c r="J25" s="43"/>
      <c r="K25" s="44">
        <v>15</v>
      </c>
      <c r="L25" s="77">
        <f>P25</f>
        <v>2</v>
      </c>
      <c r="M25" s="80">
        <f>LOOKUP(K25,$A$6:$B$21)</f>
        <v>0</v>
      </c>
      <c r="N25" s="45">
        <f>LOOKUP(K25,$A$6:$E$21)</f>
        <v>0</v>
      </c>
      <c r="O25" s="69"/>
      <c r="P25" s="120">
        <v>2</v>
      </c>
      <c r="Q25" s="23"/>
      <c r="R25" s="46"/>
      <c r="S25" s="46"/>
      <c r="T25" s="12" t="s">
        <v>3</v>
      </c>
      <c r="U25" s="34" t="s">
        <v>4</v>
      </c>
      <c r="V25" s="35" t="s">
        <v>17</v>
      </c>
      <c r="W25" s="11" t="s">
        <v>2</v>
      </c>
      <c r="X25" s="23"/>
      <c r="AE25" s="25">
        <v>20</v>
      </c>
      <c r="AF25" s="26"/>
      <c r="AG25" s="27">
        <f t="shared" si="5"/>
        <v>0</v>
      </c>
      <c r="AH25" s="28">
        <f t="shared" si="6"/>
        <v>0</v>
      </c>
      <c r="AI25" s="28">
        <f t="shared" si="6"/>
        <v>0</v>
      </c>
      <c r="AJ25" s="29">
        <f t="shared" si="6"/>
        <v>0</v>
      </c>
    </row>
    <row r="26" spans="1:36" x14ac:dyDescent="0.25">
      <c r="A26" s="30">
        <v>21</v>
      </c>
      <c r="B26" s="97">
        <f>IF(General!$C$10=1,'Class 1'!D26,'Class 1'!C26)</f>
        <v>0</v>
      </c>
      <c r="C26" s="125"/>
      <c r="D26" s="109"/>
      <c r="E26" s="108">
        <f>IF(C26&lt;&gt;0,VLOOKUP(C26,General!$A$15:$C$114,2,FALSE),0)</f>
        <v>0</v>
      </c>
      <c r="F26" s="108">
        <f>IF(C26&lt;&gt;0,VLOOKUP(C26,General!$A$15:$C$114,3,FALSE),0)</f>
        <v>0</v>
      </c>
      <c r="G26" s="122"/>
      <c r="H26" s="32">
        <f t="shared" si="4"/>
        <v>0</v>
      </c>
      <c r="M26" s="23"/>
      <c r="N26" s="23"/>
      <c r="O26" s="23"/>
      <c r="P26" s="23"/>
      <c r="Q26" s="23"/>
      <c r="R26" s="49"/>
      <c r="S26" s="91">
        <f>W26</f>
        <v>3</v>
      </c>
      <c r="T26" s="99">
        <f xml:space="preserve"> IF(P22 =1, M22, IF(P23 =1, M23, IF(P24 =1, M24, IF(P25 =1, M25, ""))))</f>
        <v>0</v>
      </c>
      <c r="U26" s="83">
        <f xml:space="preserve"> IF(P22 =1, N22, IF(P23 =1, N23, IF(P24 =1, N24, IF(P25 =1, N25, ""))))</f>
        <v>0</v>
      </c>
      <c r="V26" s="84"/>
      <c r="W26" s="115">
        <v>3</v>
      </c>
      <c r="X26" s="23"/>
      <c r="Y26" s="50"/>
      <c r="Z26" s="59"/>
      <c r="AA26" s="60"/>
      <c r="AB26" s="60"/>
      <c r="AC26" s="61"/>
      <c r="AE26" s="25">
        <v>21</v>
      </c>
      <c r="AF26" s="26"/>
      <c r="AG26" s="27">
        <f t="shared" si="5"/>
        <v>0</v>
      </c>
      <c r="AH26" s="28">
        <f t="shared" si="6"/>
        <v>0</v>
      </c>
      <c r="AI26" s="28">
        <f t="shared" si="6"/>
        <v>0</v>
      </c>
      <c r="AJ26" s="29">
        <f t="shared" si="6"/>
        <v>0</v>
      </c>
    </row>
    <row r="27" spans="1:36" x14ac:dyDescent="0.25">
      <c r="A27" s="30">
        <v>22</v>
      </c>
      <c r="B27" s="97">
        <f>IF(General!$C$10=1,'Class 1'!D27,'Class 1'!C27)</f>
        <v>0</v>
      </c>
      <c r="C27" s="125"/>
      <c r="D27" s="109"/>
      <c r="E27" s="108">
        <f>IF(C27&lt;&gt;0,VLOOKUP(C27,General!$A$15:$C$114,2,FALSE),0)</f>
        <v>0</v>
      </c>
      <c r="F27" s="108">
        <f>IF(C27&lt;&gt;0,VLOOKUP(C27,General!$A$15:$C$114,3,FALSE),0)</f>
        <v>0</v>
      </c>
      <c r="G27" s="122"/>
      <c r="H27" s="32">
        <f t="shared" si="4"/>
        <v>0</v>
      </c>
      <c r="M27" s="23"/>
      <c r="N27" s="9">
        <f>General!G8</f>
        <v>0</v>
      </c>
      <c r="O27" s="9"/>
      <c r="P27" s="23"/>
      <c r="Q27" s="23"/>
      <c r="R27" s="81" t="s">
        <v>14</v>
      </c>
      <c r="S27" s="92">
        <f>W27</f>
        <v>2</v>
      </c>
      <c r="T27" s="100">
        <f xml:space="preserve"> IF(P29 =1, M29, IF(P30 = 1, M30, IF(P31 =1, M31, IF(P32 =1, M32, ""))))</f>
        <v>0</v>
      </c>
      <c r="U27" s="86">
        <f xml:space="preserve"> IF(P29 =1, N29, IF(P30 = 1, N30, IF(P31 =1, N31, IF(P32 =1, N32, ""))))</f>
        <v>0</v>
      </c>
      <c r="V27" s="87"/>
      <c r="W27" s="116">
        <v>2</v>
      </c>
      <c r="X27" s="23"/>
      <c r="Y27" s="50"/>
      <c r="Z27" s="58"/>
      <c r="AA27" s="58"/>
      <c r="AB27" s="58"/>
      <c r="AC27" s="62"/>
      <c r="AE27" s="25">
        <v>22</v>
      </c>
      <c r="AF27" s="26"/>
      <c r="AG27" s="27">
        <f t="shared" si="5"/>
        <v>0</v>
      </c>
      <c r="AH27" s="28">
        <f t="shared" si="6"/>
        <v>0</v>
      </c>
      <c r="AI27" s="28">
        <f t="shared" si="6"/>
        <v>0</v>
      </c>
      <c r="AJ27" s="29">
        <f t="shared" si="6"/>
        <v>0</v>
      </c>
    </row>
    <row r="28" spans="1:36" x14ac:dyDescent="0.25">
      <c r="A28" s="30">
        <v>23</v>
      </c>
      <c r="B28" s="97">
        <f>IF(General!$C$10=1,'Class 1'!D28,'Class 1'!C28)</f>
        <v>0</v>
      </c>
      <c r="C28" s="125"/>
      <c r="D28" s="109"/>
      <c r="E28" s="108">
        <f>IF(C28&lt;&gt;0,VLOOKUP(C28,General!$A$15:$C$114,2,FALSE),0)</f>
        <v>0</v>
      </c>
      <c r="F28" s="108">
        <f>IF(C28&lt;&gt;0,VLOOKUP(C28,General!$A$15:$C$114,3,FALSE),0)</f>
        <v>0</v>
      </c>
      <c r="G28" s="122"/>
      <c r="H28" s="32">
        <f t="shared" si="4"/>
        <v>0</v>
      </c>
      <c r="J28" s="33"/>
      <c r="K28" s="33"/>
      <c r="L28" s="33"/>
      <c r="M28" s="12" t="s">
        <v>3</v>
      </c>
      <c r="N28" s="34" t="s">
        <v>4</v>
      </c>
      <c r="O28" s="35" t="s">
        <v>17</v>
      </c>
      <c r="P28" s="11" t="s">
        <v>2</v>
      </c>
      <c r="Q28" s="23"/>
      <c r="R28" s="53"/>
      <c r="S28" s="93">
        <f>W28</f>
        <v>4</v>
      </c>
      <c r="T28" s="100">
        <f xml:space="preserve"> IF(P29 =2, M29, IF(P30 = 2, M30, IF(P31 =2, M31, IF(P32 =2, M32, ""))))</f>
        <v>0</v>
      </c>
      <c r="U28" s="86">
        <f xml:space="preserve"> IF(P29 =2, N29, IF(P30 = 2, N30, IF(P31 =2, N31, IF(P32 =2, N32, ""))))</f>
        <v>0</v>
      </c>
      <c r="V28" s="87"/>
      <c r="W28" s="116">
        <v>4</v>
      </c>
      <c r="X28" s="23"/>
      <c r="Y28" s="50"/>
      <c r="Z28" s="58"/>
      <c r="AA28" s="58"/>
      <c r="AB28" s="58"/>
      <c r="AC28" s="62"/>
      <c r="AE28" s="25">
        <v>23</v>
      </c>
      <c r="AF28" s="26"/>
      <c r="AG28" s="27">
        <f t="shared" si="5"/>
        <v>0</v>
      </c>
      <c r="AH28" s="28">
        <f t="shared" si="6"/>
        <v>0</v>
      </c>
      <c r="AI28" s="28">
        <f t="shared" si="6"/>
        <v>0</v>
      </c>
      <c r="AJ28" s="29">
        <f t="shared" si="6"/>
        <v>0</v>
      </c>
    </row>
    <row r="29" spans="1:36" x14ac:dyDescent="0.25">
      <c r="A29" s="30">
        <v>24</v>
      </c>
      <c r="B29" s="97">
        <f>IF(General!$C$10=1,'Class 1'!D29,'Class 1'!C29)</f>
        <v>0</v>
      </c>
      <c r="C29" s="125"/>
      <c r="D29" s="109"/>
      <c r="E29" s="108">
        <f>IF(C29&lt;&gt;0,VLOOKUP(C29,General!$A$15:$C$114,2,FALSE),0)</f>
        <v>0</v>
      </c>
      <c r="F29" s="108">
        <f>IF(C29&lt;&gt;0,VLOOKUP(C29,General!$A$15:$C$114,3,FALSE),0)</f>
        <v>0</v>
      </c>
      <c r="G29" s="122"/>
      <c r="H29" s="32">
        <f t="shared" si="4"/>
        <v>0</v>
      </c>
      <c r="J29" s="33"/>
      <c r="K29" s="37">
        <v>3</v>
      </c>
      <c r="L29" s="75">
        <f>P29</f>
        <v>2</v>
      </c>
      <c r="M29" s="78">
        <f>LOOKUP(K29,$A$6:$B$21)</f>
        <v>0</v>
      </c>
      <c r="N29" s="38">
        <f>LOOKUP(K29,$A$6:$E$21)</f>
        <v>0</v>
      </c>
      <c r="O29" s="21"/>
      <c r="P29" s="118">
        <v>2</v>
      </c>
      <c r="Q29" s="23"/>
      <c r="R29" s="57"/>
      <c r="S29" s="92">
        <f>W29</f>
        <v>1</v>
      </c>
      <c r="T29" s="101">
        <f xml:space="preserve"> IF(P22 =2, M22, IF(P23 =2, M23, IF(P24 =2, M24, IF(P25 =2, M25, ""))))</f>
        <v>0</v>
      </c>
      <c r="U29" s="89">
        <f xml:space="preserve"> IF(P22 =2, N22, IF(P23 =2, N23, IF(P24 =2, N24, IF(P25 =2, N25, ""))))</f>
        <v>0</v>
      </c>
      <c r="V29" s="90"/>
      <c r="W29" s="117">
        <v>1</v>
      </c>
      <c r="X29" s="23"/>
      <c r="Y29" s="50"/>
      <c r="Z29" s="58"/>
      <c r="AA29" s="58"/>
      <c r="AB29" s="58"/>
      <c r="AC29" s="62"/>
      <c r="AE29" s="25">
        <v>24</v>
      </c>
      <c r="AF29" s="26"/>
      <c r="AG29" s="27">
        <f t="shared" si="5"/>
        <v>0</v>
      </c>
      <c r="AH29" s="28">
        <f t="shared" si="6"/>
        <v>0</v>
      </c>
      <c r="AI29" s="28">
        <f t="shared" si="6"/>
        <v>0</v>
      </c>
      <c r="AJ29" s="29">
        <f t="shared" si="6"/>
        <v>0</v>
      </c>
    </row>
    <row r="30" spans="1:36" x14ac:dyDescent="0.25">
      <c r="A30" s="30">
        <v>25</v>
      </c>
      <c r="B30" s="97">
        <f>IF(General!$C$10=1,'Class 1'!D30,'Class 1'!C30)</f>
        <v>0</v>
      </c>
      <c r="C30" s="125"/>
      <c r="D30" s="109"/>
      <c r="E30" s="108">
        <f>IF(C30&lt;&gt;0,VLOOKUP(C30,General!$A$15:$C$114,2,FALSE),0)</f>
        <v>0</v>
      </c>
      <c r="F30" s="108">
        <f>IF(C30&lt;&gt;0,VLOOKUP(C30,General!$A$15:$C$114,3,FALSE),0)</f>
        <v>0</v>
      </c>
      <c r="G30" s="122"/>
      <c r="H30" s="32">
        <f t="shared" si="4"/>
        <v>0</v>
      </c>
      <c r="J30" s="39" t="s">
        <v>15</v>
      </c>
      <c r="K30" s="40">
        <v>6</v>
      </c>
      <c r="L30" s="76">
        <f>P30</f>
        <v>4</v>
      </c>
      <c r="M30" s="79">
        <f>LOOKUP(K30,$A$6:$B$21)</f>
        <v>0</v>
      </c>
      <c r="N30" s="41">
        <f>LOOKUP(K30,$A$6:$E$21)</f>
        <v>0</v>
      </c>
      <c r="O30" s="31"/>
      <c r="P30" s="119">
        <v>4</v>
      </c>
      <c r="Q30" s="23"/>
      <c r="R30" s="23"/>
      <c r="S30" s="23"/>
      <c r="T30" s="23"/>
      <c r="U30" s="23"/>
      <c r="V30" s="23"/>
      <c r="W30" s="23"/>
      <c r="X30" s="23"/>
      <c r="Y30" s="36"/>
      <c r="Z30" s="58"/>
      <c r="AA30" s="58"/>
      <c r="AB30" s="58"/>
      <c r="AC30" s="62"/>
      <c r="AE30" s="25">
        <v>25</v>
      </c>
      <c r="AF30" s="26"/>
      <c r="AG30" s="27">
        <f t="shared" si="5"/>
        <v>0</v>
      </c>
      <c r="AH30" s="28">
        <f t="shared" si="6"/>
        <v>0</v>
      </c>
      <c r="AI30" s="28">
        <f t="shared" si="6"/>
        <v>0</v>
      </c>
      <c r="AJ30" s="29">
        <f t="shared" si="6"/>
        <v>0</v>
      </c>
    </row>
    <row r="31" spans="1:36" x14ac:dyDescent="0.25">
      <c r="A31" s="30">
        <v>26</v>
      </c>
      <c r="B31" s="97">
        <f>IF(General!$C$10=1,'Class 1'!D31,'Class 1'!C31)</f>
        <v>0</v>
      </c>
      <c r="C31" s="125"/>
      <c r="D31" s="109"/>
      <c r="E31" s="108">
        <f>IF(C31&lt;&gt;0,VLOOKUP(C31,General!$A$15:$C$114,2,FALSE),0)</f>
        <v>0</v>
      </c>
      <c r="F31" s="108">
        <f>IF(C31&lt;&gt;0,VLOOKUP(C31,General!$A$15:$C$114,3,FALSE),0)</f>
        <v>0</v>
      </c>
      <c r="G31" s="122"/>
      <c r="H31" s="32">
        <f t="shared" si="4"/>
        <v>0</v>
      </c>
      <c r="J31" s="42"/>
      <c r="K31" s="40">
        <v>11</v>
      </c>
      <c r="L31" s="76">
        <f>P31</f>
        <v>3</v>
      </c>
      <c r="M31" s="79">
        <f>LOOKUP(K31,$A$6:$B$21)</f>
        <v>0</v>
      </c>
      <c r="N31" s="41">
        <f>LOOKUP(K31,$A$6:$E$21)</f>
        <v>0</v>
      </c>
      <c r="O31" s="31"/>
      <c r="P31" s="119">
        <v>3</v>
      </c>
      <c r="Q31" s="23"/>
      <c r="R31" s="23"/>
      <c r="X31" s="23"/>
      <c r="Y31" s="36"/>
      <c r="Z31" s="58"/>
      <c r="AA31" s="58"/>
      <c r="AB31" s="58"/>
      <c r="AC31" s="58"/>
      <c r="AE31" s="25">
        <v>26</v>
      </c>
      <c r="AF31" s="26"/>
      <c r="AG31" s="27">
        <f t="shared" si="5"/>
        <v>0</v>
      </c>
      <c r="AH31" s="28">
        <f t="shared" si="6"/>
        <v>0</v>
      </c>
      <c r="AI31" s="28">
        <f t="shared" si="6"/>
        <v>0</v>
      </c>
      <c r="AJ31" s="29">
        <f t="shared" si="6"/>
        <v>0</v>
      </c>
    </row>
    <row r="32" spans="1:36" x14ac:dyDescent="0.25">
      <c r="A32" s="30">
        <v>27</v>
      </c>
      <c r="B32" s="97">
        <f>IF(General!$C$10=1,'Class 1'!D32,'Class 1'!C32)</f>
        <v>0</v>
      </c>
      <c r="C32" s="125"/>
      <c r="D32" s="109"/>
      <c r="E32" s="108">
        <f>IF(C32&lt;&gt;0,VLOOKUP(C32,General!$A$15:$C$114,2,FALSE),0)</f>
        <v>0</v>
      </c>
      <c r="F32" s="108">
        <f>IF(C32&lt;&gt;0,VLOOKUP(C32,General!$A$15:$C$114,3,FALSE),0)</f>
        <v>0</v>
      </c>
      <c r="G32" s="122"/>
      <c r="H32" s="32">
        <f t="shared" si="4"/>
        <v>0</v>
      </c>
      <c r="J32" s="43"/>
      <c r="K32" s="44">
        <v>14</v>
      </c>
      <c r="L32" s="77">
        <f>P32</f>
        <v>1</v>
      </c>
      <c r="M32" s="80">
        <f>LOOKUP(K32,$A$6:$B$21)</f>
        <v>0</v>
      </c>
      <c r="N32" s="45">
        <f>LOOKUP(K32,$A$6:$E$21)</f>
        <v>0</v>
      </c>
      <c r="O32" s="69"/>
      <c r="P32" s="120">
        <v>1</v>
      </c>
      <c r="Q32" s="23"/>
      <c r="R32" s="23"/>
      <c r="S32" s="23"/>
      <c r="T32" s="23"/>
      <c r="U32" s="23"/>
      <c r="V32" s="23"/>
      <c r="W32" s="23"/>
      <c r="X32" s="23"/>
      <c r="Y32" s="36"/>
      <c r="Z32" s="23"/>
      <c r="AA32" s="23"/>
      <c r="AB32" s="23"/>
      <c r="AC32" s="23"/>
      <c r="AE32" s="25">
        <v>27</v>
      </c>
      <c r="AF32" s="26"/>
      <c r="AG32" s="27">
        <f t="shared" si="5"/>
        <v>0</v>
      </c>
      <c r="AH32" s="28">
        <f t="shared" si="6"/>
        <v>0</v>
      </c>
      <c r="AI32" s="28">
        <f t="shared" si="6"/>
        <v>0</v>
      </c>
      <c r="AJ32" s="29">
        <f t="shared" si="6"/>
        <v>0</v>
      </c>
    </row>
    <row r="33" spans="1:36" x14ac:dyDescent="0.25">
      <c r="A33" s="30">
        <v>28</v>
      </c>
      <c r="B33" s="97">
        <f>IF(General!$C$10=1,'Class 1'!D33,'Class 1'!C33)</f>
        <v>0</v>
      </c>
      <c r="C33" s="125"/>
      <c r="D33" s="109"/>
      <c r="E33" s="108">
        <f>IF(C33&lt;&gt;0,VLOOKUP(C33,General!$A$15:$C$114,2,FALSE),0)</f>
        <v>0</v>
      </c>
      <c r="F33" s="108">
        <f>IF(C33&lt;&gt;0,VLOOKUP(C33,General!$A$15:$C$114,3,FALSE),0)</f>
        <v>0</v>
      </c>
      <c r="G33" s="122"/>
      <c r="H33" s="32">
        <f t="shared" si="4"/>
        <v>0</v>
      </c>
      <c r="AE33" s="25">
        <v>28</v>
      </c>
      <c r="AF33" s="26"/>
      <c r="AG33" s="27">
        <f t="shared" si="5"/>
        <v>0</v>
      </c>
      <c r="AH33" s="28">
        <f t="shared" si="6"/>
        <v>0</v>
      </c>
      <c r="AI33" s="28">
        <f t="shared" si="6"/>
        <v>0</v>
      </c>
      <c r="AJ33" s="29">
        <f t="shared" si="6"/>
        <v>0</v>
      </c>
    </row>
    <row r="34" spans="1:36" x14ac:dyDescent="0.25">
      <c r="A34" s="30">
        <v>29</v>
      </c>
      <c r="B34" s="97">
        <f>IF(General!$C$10=1,'Class 1'!D34,'Class 1'!C34)</f>
        <v>0</v>
      </c>
      <c r="C34" s="125"/>
      <c r="D34" s="109"/>
      <c r="E34" s="108">
        <f>IF(C34&lt;&gt;0,VLOOKUP(C34,General!$A$15:$C$114,2,FALSE),0)</f>
        <v>0</v>
      </c>
      <c r="F34" s="108">
        <f>IF(C34&lt;&gt;0,VLOOKUP(C34,General!$A$15:$C$114,3,FALSE),0)</f>
        <v>0</v>
      </c>
      <c r="G34" s="122"/>
      <c r="H34" s="32">
        <f t="shared" si="4"/>
        <v>0</v>
      </c>
      <c r="AE34" s="25">
        <v>29</v>
      </c>
      <c r="AF34" s="26"/>
      <c r="AG34" s="27">
        <f t="shared" si="5"/>
        <v>0</v>
      </c>
      <c r="AH34" s="28">
        <f t="shared" si="6"/>
        <v>0</v>
      </c>
      <c r="AI34" s="28">
        <f t="shared" si="6"/>
        <v>0</v>
      </c>
      <c r="AJ34" s="29">
        <f t="shared" si="6"/>
        <v>0</v>
      </c>
    </row>
    <row r="35" spans="1:36" x14ac:dyDescent="0.25">
      <c r="A35" s="30">
        <v>30</v>
      </c>
      <c r="B35" s="97">
        <f>IF(General!$C$10=1,'Class 1'!D35,'Class 1'!C35)</f>
        <v>0</v>
      </c>
      <c r="C35" s="125"/>
      <c r="D35" s="109"/>
      <c r="E35" s="108">
        <f>IF(C35&lt;&gt;0,VLOOKUP(C35,General!$A$15:$C$114,2,FALSE),0)</f>
        <v>0</v>
      </c>
      <c r="F35" s="108">
        <f>IF(C35&lt;&gt;0,VLOOKUP(C35,General!$A$15:$C$114,3,FALSE),0)</f>
        <v>0</v>
      </c>
      <c r="G35" s="122"/>
      <c r="H35" s="32">
        <f t="shared" si="4"/>
        <v>0</v>
      </c>
      <c r="J35" s="63"/>
      <c r="O35" s="64"/>
      <c r="AE35" s="25">
        <v>30</v>
      </c>
      <c r="AF35" s="26"/>
      <c r="AG35" s="27">
        <f t="shared" si="5"/>
        <v>0</v>
      </c>
      <c r="AH35" s="28">
        <f t="shared" si="6"/>
        <v>0</v>
      </c>
      <c r="AI35" s="28">
        <f t="shared" si="6"/>
        <v>0</v>
      </c>
      <c r="AJ35" s="29">
        <f t="shared" si="6"/>
        <v>0</v>
      </c>
    </row>
    <row r="36" spans="1:36" x14ac:dyDescent="0.25">
      <c r="A36" s="30">
        <v>31</v>
      </c>
      <c r="B36" s="97">
        <f>IF(General!$C$10=1,'Class 1'!D36,'Class 1'!C36)</f>
        <v>0</v>
      </c>
      <c r="C36" s="125"/>
      <c r="D36" s="109"/>
      <c r="E36" s="108">
        <f>IF(C36&lt;&gt;0,VLOOKUP(C36,General!$A$15:$C$114,2,FALSE),0)</f>
        <v>0</v>
      </c>
      <c r="F36" s="108">
        <f>IF(C36&lt;&gt;0,VLOOKUP(C36,General!$A$15:$C$114,3,FALSE),0)</f>
        <v>0</v>
      </c>
      <c r="G36" s="122"/>
      <c r="H36" s="32">
        <f t="shared" si="4"/>
        <v>0</v>
      </c>
      <c r="J36" s="63"/>
      <c r="O36" s="64"/>
      <c r="AE36" s="25">
        <v>31</v>
      </c>
      <c r="AF36" s="26"/>
      <c r="AG36" s="27">
        <f t="shared" si="5"/>
        <v>0</v>
      </c>
      <c r="AH36" s="28">
        <f t="shared" si="6"/>
        <v>0</v>
      </c>
      <c r="AI36" s="28">
        <f t="shared" si="6"/>
        <v>0</v>
      </c>
      <c r="AJ36" s="29">
        <f t="shared" si="6"/>
        <v>0</v>
      </c>
    </row>
    <row r="37" spans="1:36" x14ac:dyDescent="0.25">
      <c r="A37" s="30">
        <v>32</v>
      </c>
      <c r="B37" s="97">
        <f>IF(General!$C$10=1,'Class 1'!D37,'Class 1'!C37)</f>
        <v>0</v>
      </c>
      <c r="C37" s="125"/>
      <c r="D37" s="109"/>
      <c r="E37" s="108">
        <f>IF(C37&lt;&gt;0,VLOOKUP(C37,General!$A$15:$C$114,2,FALSE),0)</f>
        <v>0</v>
      </c>
      <c r="F37" s="108">
        <f>IF(C37&lt;&gt;0,VLOOKUP(C37,General!$A$15:$C$114,3,FALSE),0)</f>
        <v>0</v>
      </c>
      <c r="G37" s="122"/>
      <c r="H37" s="32">
        <f t="shared" si="4"/>
        <v>0</v>
      </c>
      <c r="J37" s="63"/>
      <c r="O37" s="64"/>
      <c r="AE37" s="25">
        <v>32</v>
      </c>
      <c r="AF37" s="26"/>
      <c r="AG37" s="27">
        <f t="shared" si="5"/>
        <v>0</v>
      </c>
      <c r="AH37" s="28">
        <f t="shared" si="6"/>
        <v>0</v>
      </c>
      <c r="AI37" s="28">
        <f t="shared" si="6"/>
        <v>0</v>
      </c>
      <c r="AJ37" s="29">
        <f t="shared" si="6"/>
        <v>0</v>
      </c>
    </row>
    <row r="38" spans="1:36" x14ac:dyDescent="0.25">
      <c r="A38" s="30">
        <v>33</v>
      </c>
      <c r="B38" s="97">
        <f>IF(General!$C$10=1,'Class 1'!D38,'Class 1'!C38)</f>
        <v>0</v>
      </c>
      <c r="C38" s="125"/>
      <c r="D38" s="109"/>
      <c r="E38" s="108">
        <f>IF(C38&lt;&gt;0,VLOOKUP(C38,General!$A$15:$C$114,2,FALSE),0)</f>
        <v>0</v>
      </c>
      <c r="F38" s="108">
        <f>IF(C38&lt;&gt;0,VLOOKUP(C38,General!$A$15:$C$114,3,FALSE),0)</f>
        <v>0</v>
      </c>
      <c r="G38" s="122"/>
      <c r="H38" s="32">
        <f t="shared" si="4"/>
        <v>0</v>
      </c>
      <c r="J38" s="63"/>
      <c r="O38" s="64"/>
      <c r="AE38" s="25">
        <v>33</v>
      </c>
      <c r="AF38" s="26"/>
      <c r="AG38" s="27">
        <f t="shared" si="5"/>
        <v>0</v>
      </c>
      <c r="AH38" s="28">
        <f t="shared" si="6"/>
        <v>0</v>
      </c>
      <c r="AI38" s="28">
        <f t="shared" si="6"/>
        <v>0</v>
      </c>
      <c r="AJ38" s="29">
        <f t="shared" si="6"/>
        <v>0</v>
      </c>
    </row>
    <row r="39" spans="1:36" x14ac:dyDescent="0.25">
      <c r="A39" s="30">
        <v>34</v>
      </c>
      <c r="B39" s="97">
        <f>IF(General!$C$10=1,'Class 1'!D39,'Class 1'!C39)</f>
        <v>0</v>
      </c>
      <c r="C39" s="125"/>
      <c r="D39" s="109"/>
      <c r="E39" s="108">
        <f>IF(C39&lt;&gt;0,VLOOKUP(C39,General!$A$15:$C$114,2,FALSE),0)</f>
        <v>0</v>
      </c>
      <c r="F39" s="108">
        <f>IF(C39&lt;&gt;0,VLOOKUP(C39,General!$A$15:$C$114,3,FALSE),0)</f>
        <v>0</v>
      </c>
      <c r="G39" s="122"/>
      <c r="H39" s="32">
        <f t="shared" si="4"/>
        <v>0</v>
      </c>
      <c r="AE39" s="25">
        <v>34</v>
      </c>
      <c r="AF39" s="26"/>
      <c r="AG39" s="27">
        <f t="shared" si="5"/>
        <v>0</v>
      </c>
      <c r="AH39" s="28">
        <f t="shared" si="6"/>
        <v>0</v>
      </c>
      <c r="AI39" s="28">
        <f t="shared" si="6"/>
        <v>0</v>
      </c>
      <c r="AJ39" s="29">
        <f t="shared" si="6"/>
        <v>0</v>
      </c>
    </row>
    <row r="40" spans="1:36" x14ac:dyDescent="0.25">
      <c r="A40" s="30">
        <v>35</v>
      </c>
      <c r="B40" s="97">
        <f>IF(General!$C$10=1,'Class 1'!D40,'Class 1'!C40)</f>
        <v>0</v>
      </c>
      <c r="C40" s="125"/>
      <c r="D40" s="109"/>
      <c r="E40" s="108">
        <f>IF(C40&lt;&gt;0,VLOOKUP(C40,General!$A$15:$C$114,2,FALSE),0)</f>
        <v>0</v>
      </c>
      <c r="F40" s="108">
        <f>IF(C40&lt;&gt;0,VLOOKUP(C40,General!$A$15:$C$114,3,FALSE),0)</f>
        <v>0</v>
      </c>
      <c r="G40" s="122"/>
      <c r="H40" s="32">
        <f t="shared" si="4"/>
        <v>0</v>
      </c>
      <c r="AE40" s="25">
        <v>35</v>
      </c>
      <c r="AF40" s="26"/>
      <c r="AG40" s="27">
        <f t="shared" si="5"/>
        <v>0</v>
      </c>
      <c r="AH40" s="28">
        <f t="shared" si="6"/>
        <v>0</v>
      </c>
      <c r="AI40" s="28">
        <f t="shared" si="6"/>
        <v>0</v>
      </c>
      <c r="AJ40" s="29">
        <f t="shared" si="6"/>
        <v>0</v>
      </c>
    </row>
    <row r="41" spans="1:36" x14ac:dyDescent="0.25">
      <c r="A41" s="30">
        <v>36</v>
      </c>
      <c r="B41" s="97">
        <f>IF(General!$C$10=1,'Class 1'!D41,'Class 1'!C41)</f>
        <v>0</v>
      </c>
      <c r="C41" s="125"/>
      <c r="D41" s="109"/>
      <c r="E41" s="108">
        <f>IF(C41&lt;&gt;0,VLOOKUP(C41,General!$A$15:$C$114,2,FALSE),0)</f>
        <v>0</v>
      </c>
      <c r="F41" s="108">
        <f>IF(C41&lt;&gt;0,VLOOKUP(C41,General!$A$15:$C$114,3,FALSE),0)</f>
        <v>0</v>
      </c>
      <c r="G41" s="122"/>
      <c r="H41" s="32">
        <f t="shared" si="4"/>
        <v>0</v>
      </c>
      <c r="AE41" s="25">
        <v>36</v>
      </c>
      <c r="AF41" s="26"/>
      <c r="AG41" s="27">
        <f t="shared" si="5"/>
        <v>0</v>
      </c>
      <c r="AH41" s="28">
        <f t="shared" si="6"/>
        <v>0</v>
      </c>
      <c r="AI41" s="28">
        <f t="shared" si="6"/>
        <v>0</v>
      </c>
      <c r="AJ41" s="29">
        <f t="shared" si="6"/>
        <v>0</v>
      </c>
    </row>
    <row r="42" spans="1:36" x14ac:dyDescent="0.25">
      <c r="A42" s="30">
        <v>37</v>
      </c>
      <c r="B42" s="97">
        <f>IF(General!$C$10=1,'Class 1'!D42,'Class 1'!C42)</f>
        <v>0</v>
      </c>
      <c r="C42" s="125"/>
      <c r="D42" s="109"/>
      <c r="E42" s="108">
        <f>IF(C42&lt;&gt;0,VLOOKUP(C42,General!$A$15:$C$114,2,FALSE),0)</f>
        <v>0</v>
      </c>
      <c r="F42" s="108">
        <f>IF(C42&lt;&gt;0,VLOOKUP(C42,General!$A$15:$C$114,3,FALSE),0)</f>
        <v>0</v>
      </c>
      <c r="G42" s="122"/>
      <c r="H42" s="32">
        <f t="shared" si="4"/>
        <v>0</v>
      </c>
      <c r="AE42" s="25">
        <v>37</v>
      </c>
      <c r="AF42" s="26"/>
      <c r="AG42" s="27">
        <f t="shared" si="5"/>
        <v>0</v>
      </c>
      <c r="AH42" s="28">
        <f t="shared" si="6"/>
        <v>0</v>
      </c>
      <c r="AI42" s="28">
        <f t="shared" si="6"/>
        <v>0</v>
      </c>
      <c r="AJ42" s="29">
        <f t="shared" si="6"/>
        <v>0</v>
      </c>
    </row>
    <row r="43" spans="1:36" x14ac:dyDescent="0.25">
      <c r="A43" s="30">
        <v>38</v>
      </c>
      <c r="B43" s="97">
        <f>IF(General!$C$10=1,'Class 1'!D43,'Class 1'!C43)</f>
        <v>0</v>
      </c>
      <c r="C43" s="125"/>
      <c r="D43" s="109"/>
      <c r="E43" s="108">
        <f>IF(C43&lt;&gt;0,VLOOKUP(C43,General!$A$15:$C$114,2,FALSE),0)</f>
        <v>0</v>
      </c>
      <c r="F43" s="108">
        <f>IF(C43&lt;&gt;0,VLOOKUP(C43,General!$A$15:$C$114,3,FALSE),0)</f>
        <v>0</v>
      </c>
      <c r="G43" s="122"/>
      <c r="H43" s="32">
        <f t="shared" si="4"/>
        <v>0</v>
      </c>
      <c r="O43" s="65"/>
      <c r="AE43" s="25">
        <v>38</v>
      </c>
      <c r="AF43" s="26"/>
      <c r="AG43" s="27">
        <f t="shared" si="5"/>
        <v>0</v>
      </c>
      <c r="AH43" s="28">
        <f t="shared" si="6"/>
        <v>0</v>
      </c>
      <c r="AI43" s="28">
        <f t="shared" si="6"/>
        <v>0</v>
      </c>
      <c r="AJ43" s="29">
        <f t="shared" si="6"/>
        <v>0</v>
      </c>
    </row>
    <row r="44" spans="1:36" x14ac:dyDescent="0.25">
      <c r="A44" s="30">
        <v>39</v>
      </c>
      <c r="B44" s="97">
        <f>IF(General!$C$10=1,'Class 1'!D44,'Class 1'!C44)</f>
        <v>0</v>
      </c>
      <c r="C44" s="125"/>
      <c r="D44" s="109"/>
      <c r="E44" s="108">
        <f>IF(C44&lt;&gt;0,VLOOKUP(C44,General!$A$15:$C$114,2,FALSE),0)</f>
        <v>0</v>
      </c>
      <c r="F44" s="108">
        <f>IF(C44&lt;&gt;0,VLOOKUP(C44,General!$A$15:$C$114,3,FALSE),0)</f>
        <v>0</v>
      </c>
      <c r="G44" s="122"/>
      <c r="H44" s="32">
        <f t="shared" si="4"/>
        <v>0</v>
      </c>
      <c r="O44" s="65"/>
      <c r="AE44" s="25">
        <v>39</v>
      </c>
      <c r="AF44" s="26"/>
      <c r="AG44" s="27">
        <f t="shared" si="5"/>
        <v>0</v>
      </c>
      <c r="AH44" s="28">
        <f t="shared" si="6"/>
        <v>0</v>
      </c>
      <c r="AI44" s="28">
        <f t="shared" si="6"/>
        <v>0</v>
      </c>
      <c r="AJ44" s="29">
        <f t="shared" si="6"/>
        <v>0</v>
      </c>
    </row>
    <row r="45" spans="1:36" x14ac:dyDescent="0.25">
      <c r="A45" s="30">
        <v>40</v>
      </c>
      <c r="B45" s="97">
        <f>IF(General!$C$10=1,'Class 1'!D45,'Class 1'!C45)</f>
        <v>0</v>
      </c>
      <c r="C45" s="125"/>
      <c r="D45" s="109"/>
      <c r="E45" s="108">
        <f>IF(C45&lt;&gt;0,VLOOKUP(C45,General!$A$15:$C$114,2,FALSE),0)</f>
        <v>0</v>
      </c>
      <c r="F45" s="108">
        <f>IF(C45&lt;&gt;0,VLOOKUP(C45,General!$A$15:$C$114,3,FALSE),0)</f>
        <v>0</v>
      </c>
      <c r="G45" s="122"/>
      <c r="H45" s="32">
        <f t="shared" si="4"/>
        <v>0</v>
      </c>
      <c r="O45" s="65"/>
      <c r="AE45" s="25">
        <v>40</v>
      </c>
      <c r="AF45" s="26"/>
      <c r="AG45" s="27">
        <f t="shared" si="5"/>
        <v>0</v>
      </c>
      <c r="AH45" s="28">
        <f t="shared" si="6"/>
        <v>0</v>
      </c>
      <c r="AI45" s="28">
        <f t="shared" si="6"/>
        <v>0</v>
      </c>
      <c r="AJ45" s="29">
        <f t="shared" si="6"/>
        <v>0</v>
      </c>
    </row>
    <row r="46" spans="1:36" x14ac:dyDescent="0.25">
      <c r="A46" s="30">
        <v>41</v>
      </c>
      <c r="B46" s="97">
        <f>IF(General!$C$10=1,'Class 1'!D46,'Class 1'!C46)</f>
        <v>0</v>
      </c>
      <c r="C46" s="125"/>
      <c r="D46" s="109"/>
      <c r="E46" s="108">
        <f>IF(C46&lt;&gt;0,VLOOKUP(C46,General!$A$15:$C$114,2,FALSE),0)</f>
        <v>0</v>
      </c>
      <c r="F46" s="108">
        <f>IF(C46&lt;&gt;0,VLOOKUP(C46,General!$A$15:$C$114,3,FALSE),0)</f>
        <v>0</v>
      </c>
      <c r="G46" s="122"/>
      <c r="H46" s="32">
        <f t="shared" si="4"/>
        <v>0</v>
      </c>
      <c r="O46" s="65"/>
      <c r="AE46" s="25">
        <v>41</v>
      </c>
      <c r="AF46" s="26"/>
      <c r="AG46" s="27">
        <f t="shared" si="5"/>
        <v>0</v>
      </c>
      <c r="AH46" s="28">
        <f t="shared" si="6"/>
        <v>0</v>
      </c>
      <c r="AI46" s="28">
        <f t="shared" si="6"/>
        <v>0</v>
      </c>
      <c r="AJ46" s="29">
        <f t="shared" si="6"/>
        <v>0</v>
      </c>
    </row>
    <row r="47" spans="1:36" x14ac:dyDescent="0.25">
      <c r="A47" s="30">
        <v>42</v>
      </c>
      <c r="B47" s="97">
        <f>IF(General!$C$10=1,'Class 1'!D47,'Class 1'!C47)</f>
        <v>0</v>
      </c>
      <c r="C47" s="125"/>
      <c r="D47" s="109"/>
      <c r="E47" s="108">
        <f>IF(C47&lt;&gt;0,VLOOKUP(C47,General!$A$15:$C$114,2,FALSE),0)</f>
        <v>0</v>
      </c>
      <c r="F47" s="108">
        <f>IF(C47&lt;&gt;0,VLOOKUP(C47,General!$A$15:$C$114,3,FALSE),0)</f>
        <v>0</v>
      </c>
      <c r="G47" s="122"/>
      <c r="H47" s="32">
        <f t="shared" si="4"/>
        <v>0</v>
      </c>
      <c r="O47" s="65"/>
      <c r="AE47" s="25">
        <v>42</v>
      </c>
      <c r="AF47" s="26"/>
      <c r="AG47" s="27">
        <f t="shared" si="5"/>
        <v>0</v>
      </c>
      <c r="AH47" s="28">
        <f t="shared" si="6"/>
        <v>0</v>
      </c>
      <c r="AI47" s="28">
        <f t="shared" si="6"/>
        <v>0</v>
      </c>
      <c r="AJ47" s="29">
        <f t="shared" si="6"/>
        <v>0</v>
      </c>
    </row>
    <row r="48" spans="1:36" x14ac:dyDescent="0.25">
      <c r="A48" s="30">
        <v>43</v>
      </c>
      <c r="B48" s="97">
        <f>IF(General!$C$10=1,'Class 1'!D48,'Class 1'!C48)</f>
        <v>0</v>
      </c>
      <c r="C48" s="125"/>
      <c r="D48" s="109"/>
      <c r="E48" s="108">
        <f>IF(C48&lt;&gt;0,VLOOKUP(C48,General!$A$15:$C$114,2,FALSE),0)</f>
        <v>0</v>
      </c>
      <c r="F48" s="108">
        <f>IF(C48&lt;&gt;0,VLOOKUP(C48,General!$A$15:$C$114,3,FALSE),0)</f>
        <v>0</v>
      </c>
      <c r="G48" s="122"/>
      <c r="H48" s="32">
        <f t="shared" si="4"/>
        <v>0</v>
      </c>
      <c r="O48" s="65"/>
      <c r="AE48" s="25">
        <v>43</v>
      </c>
      <c r="AF48" s="26"/>
      <c r="AG48" s="27">
        <f t="shared" si="5"/>
        <v>0</v>
      </c>
      <c r="AH48" s="28">
        <f t="shared" si="6"/>
        <v>0</v>
      </c>
      <c r="AI48" s="28">
        <f t="shared" si="6"/>
        <v>0</v>
      </c>
      <c r="AJ48" s="29">
        <f t="shared" si="6"/>
        <v>0</v>
      </c>
    </row>
    <row r="49" spans="1:36" x14ac:dyDescent="0.25">
      <c r="A49" s="30">
        <v>44</v>
      </c>
      <c r="B49" s="97">
        <f>IF(General!$C$10=1,'Class 1'!D49,'Class 1'!C49)</f>
        <v>0</v>
      </c>
      <c r="C49" s="125"/>
      <c r="D49" s="109"/>
      <c r="E49" s="108">
        <f>IF(C49&lt;&gt;0,VLOOKUP(C49,General!$A$15:$C$114,2,FALSE),0)</f>
        <v>0</v>
      </c>
      <c r="F49" s="108">
        <f>IF(C49&lt;&gt;0,VLOOKUP(C49,General!$A$15:$C$114,3,FALSE),0)</f>
        <v>0</v>
      </c>
      <c r="G49" s="122"/>
      <c r="H49" s="32">
        <f t="shared" si="4"/>
        <v>0</v>
      </c>
      <c r="O49" s="65"/>
      <c r="AE49" s="25">
        <v>44</v>
      </c>
      <c r="AF49" s="26"/>
      <c r="AG49" s="27">
        <f t="shared" si="5"/>
        <v>0</v>
      </c>
      <c r="AH49" s="28">
        <f t="shared" si="6"/>
        <v>0</v>
      </c>
      <c r="AI49" s="28">
        <f t="shared" si="6"/>
        <v>0</v>
      </c>
      <c r="AJ49" s="29">
        <f t="shared" si="6"/>
        <v>0</v>
      </c>
    </row>
    <row r="50" spans="1:36" x14ac:dyDescent="0.25">
      <c r="A50" s="30">
        <v>45</v>
      </c>
      <c r="B50" s="97">
        <f>IF(General!$C$10=1,'Class 1'!D50,'Class 1'!C50)</f>
        <v>0</v>
      </c>
      <c r="C50" s="125"/>
      <c r="D50" s="109"/>
      <c r="E50" s="108">
        <f>IF(C50&lt;&gt;0,VLOOKUP(C50,General!$A$15:$C$114,2,FALSE),0)</f>
        <v>0</v>
      </c>
      <c r="F50" s="108">
        <f>IF(C50&lt;&gt;0,VLOOKUP(C50,General!$A$15:$C$114,3,FALSE),0)</f>
        <v>0</v>
      </c>
      <c r="G50" s="122"/>
      <c r="H50" s="32">
        <f t="shared" si="4"/>
        <v>0</v>
      </c>
      <c r="O50" s="65"/>
      <c r="AE50" s="25">
        <v>45</v>
      </c>
      <c r="AF50" s="26"/>
      <c r="AG50" s="27">
        <f t="shared" si="5"/>
        <v>0</v>
      </c>
      <c r="AH50" s="28">
        <f t="shared" si="6"/>
        <v>0</v>
      </c>
      <c r="AI50" s="28">
        <f t="shared" si="6"/>
        <v>0</v>
      </c>
      <c r="AJ50" s="29">
        <f t="shared" si="6"/>
        <v>0</v>
      </c>
    </row>
    <row r="51" spans="1:36" x14ac:dyDescent="0.25">
      <c r="A51" s="30">
        <v>46</v>
      </c>
      <c r="B51" s="97">
        <f>IF(General!$C$10=1,'Class 1'!D51,'Class 1'!C51)</f>
        <v>0</v>
      </c>
      <c r="C51" s="125"/>
      <c r="D51" s="109"/>
      <c r="E51" s="108">
        <f>IF(C51&lt;&gt;0,VLOOKUP(C51,General!$A$15:$C$114,2,FALSE),0)</f>
        <v>0</v>
      </c>
      <c r="F51" s="108">
        <f>IF(C51&lt;&gt;0,VLOOKUP(C51,General!$A$15:$C$114,3,FALSE),0)</f>
        <v>0</v>
      </c>
      <c r="G51" s="122"/>
      <c r="H51" s="32">
        <f t="shared" si="4"/>
        <v>0</v>
      </c>
      <c r="O51" s="65"/>
      <c r="AE51" s="25">
        <v>46</v>
      </c>
      <c r="AF51" s="26"/>
      <c r="AG51" s="27">
        <f t="shared" si="5"/>
        <v>0</v>
      </c>
      <c r="AH51" s="28">
        <f t="shared" si="6"/>
        <v>0</v>
      </c>
      <c r="AI51" s="28">
        <f t="shared" si="6"/>
        <v>0</v>
      </c>
      <c r="AJ51" s="29">
        <f t="shared" si="6"/>
        <v>0</v>
      </c>
    </row>
    <row r="52" spans="1:36" x14ac:dyDescent="0.25">
      <c r="A52" s="30">
        <v>47</v>
      </c>
      <c r="B52" s="97">
        <f>IF(General!$C$10=1,'Class 1'!D52,'Class 1'!C52)</f>
        <v>0</v>
      </c>
      <c r="C52" s="125"/>
      <c r="D52" s="109"/>
      <c r="E52" s="108">
        <f>IF(C52&lt;&gt;0,VLOOKUP(C52,General!$A$15:$C$114,2,FALSE),0)</f>
        <v>0</v>
      </c>
      <c r="F52" s="108">
        <f>IF(C52&lt;&gt;0,VLOOKUP(C52,General!$A$15:$C$114,3,FALSE),0)</f>
        <v>0</v>
      </c>
      <c r="G52" s="122"/>
      <c r="H52" s="32">
        <f t="shared" si="4"/>
        <v>0</v>
      </c>
      <c r="AE52" s="25">
        <v>47</v>
      </c>
      <c r="AF52" s="26"/>
      <c r="AG52" s="27">
        <f t="shared" si="5"/>
        <v>0</v>
      </c>
      <c r="AH52" s="28">
        <f t="shared" si="6"/>
        <v>0</v>
      </c>
      <c r="AI52" s="28">
        <f t="shared" si="6"/>
        <v>0</v>
      </c>
      <c r="AJ52" s="29">
        <f t="shared" si="6"/>
        <v>0</v>
      </c>
    </row>
    <row r="53" spans="1:36" x14ac:dyDescent="0.25">
      <c r="A53" s="30">
        <v>48</v>
      </c>
      <c r="B53" s="97">
        <f>IF(General!$C$10=1,'Class 1'!D53,'Class 1'!C53)</f>
        <v>0</v>
      </c>
      <c r="C53" s="125"/>
      <c r="D53" s="109"/>
      <c r="E53" s="108">
        <f>IF(C53&lt;&gt;0,VLOOKUP(C53,General!$A$15:$C$114,2,FALSE),0)</f>
        <v>0</v>
      </c>
      <c r="F53" s="108">
        <f>IF(C53&lt;&gt;0,VLOOKUP(C53,General!$A$15:$C$114,3,FALSE),0)</f>
        <v>0</v>
      </c>
      <c r="G53" s="122"/>
      <c r="H53" s="32">
        <f t="shared" si="4"/>
        <v>0</v>
      </c>
      <c r="AE53" s="25">
        <v>48</v>
      </c>
      <c r="AF53" s="26"/>
      <c r="AG53" s="27">
        <f t="shared" si="5"/>
        <v>0</v>
      </c>
      <c r="AH53" s="28">
        <f t="shared" si="6"/>
        <v>0</v>
      </c>
      <c r="AI53" s="28">
        <f t="shared" si="6"/>
        <v>0</v>
      </c>
      <c r="AJ53" s="29">
        <f t="shared" si="6"/>
        <v>0</v>
      </c>
    </row>
    <row r="54" spans="1:36" x14ac:dyDescent="0.25">
      <c r="A54" s="30">
        <v>49</v>
      </c>
      <c r="B54" s="97">
        <f>IF(General!$C$10=1,'Class 1'!D54,'Class 1'!C54)</f>
        <v>0</v>
      </c>
      <c r="C54" s="125"/>
      <c r="D54" s="109"/>
      <c r="E54" s="108">
        <f>IF(C54&lt;&gt;0,VLOOKUP(C54,General!$A$15:$C$114,2,FALSE),0)</f>
        <v>0</v>
      </c>
      <c r="F54" s="108">
        <f>IF(C54&lt;&gt;0,VLOOKUP(C54,General!$A$15:$C$114,3,FALSE),0)</f>
        <v>0</v>
      </c>
      <c r="G54" s="122"/>
      <c r="H54" s="32">
        <f t="shared" si="4"/>
        <v>0</v>
      </c>
      <c r="AE54" s="25">
        <v>49</v>
      </c>
      <c r="AF54" s="26"/>
      <c r="AG54" s="27">
        <f t="shared" si="5"/>
        <v>0</v>
      </c>
      <c r="AH54" s="28">
        <f t="shared" ref="AH54:AJ85" si="7">E54</f>
        <v>0</v>
      </c>
      <c r="AI54" s="28">
        <f t="shared" si="7"/>
        <v>0</v>
      </c>
      <c r="AJ54" s="29">
        <f t="shared" si="7"/>
        <v>0</v>
      </c>
    </row>
    <row r="55" spans="1:36" x14ac:dyDescent="0.25">
      <c r="A55" s="30">
        <v>50</v>
      </c>
      <c r="B55" s="97">
        <f>IF(General!$C$10=1,'Class 1'!D55,'Class 1'!C55)</f>
        <v>0</v>
      </c>
      <c r="C55" s="125"/>
      <c r="D55" s="109"/>
      <c r="E55" s="108">
        <f>IF(C55&lt;&gt;0,VLOOKUP(C55,General!$A$15:$C$114,2,FALSE),0)</f>
        <v>0</v>
      </c>
      <c r="F55" s="108">
        <f>IF(C55&lt;&gt;0,VLOOKUP(C55,General!$A$15:$C$114,3,FALSE),0)</f>
        <v>0</v>
      </c>
      <c r="G55" s="122"/>
      <c r="H55" s="32">
        <f t="shared" si="4"/>
        <v>0</v>
      </c>
      <c r="AE55" s="25">
        <v>50</v>
      </c>
      <c r="AF55" s="26"/>
      <c r="AG55" s="27">
        <f t="shared" si="5"/>
        <v>0</v>
      </c>
      <c r="AH55" s="28">
        <f t="shared" si="7"/>
        <v>0</v>
      </c>
      <c r="AI55" s="28">
        <f t="shared" si="7"/>
        <v>0</v>
      </c>
      <c r="AJ55" s="29">
        <f t="shared" si="7"/>
        <v>0</v>
      </c>
    </row>
    <row r="56" spans="1:36" x14ac:dyDescent="0.25">
      <c r="A56" s="30">
        <v>51</v>
      </c>
      <c r="B56" s="97">
        <f>IF(General!$C$10=1,'Class 1'!D56,'Class 1'!C56)</f>
        <v>0</v>
      </c>
      <c r="C56" s="125"/>
      <c r="D56" s="109"/>
      <c r="E56" s="108">
        <f>IF(C56&lt;&gt;0,VLOOKUP(C56,General!$A$15:$C$114,2,FALSE),0)</f>
        <v>0</v>
      </c>
      <c r="F56" s="108">
        <f>IF(C56&lt;&gt;0,VLOOKUP(C56,General!$A$15:$C$114,3,FALSE),0)</f>
        <v>0</v>
      </c>
      <c r="G56" s="122"/>
      <c r="H56" s="32">
        <f t="shared" si="4"/>
        <v>0</v>
      </c>
      <c r="AE56" s="25">
        <v>51</v>
      </c>
      <c r="AF56" s="26"/>
      <c r="AG56" s="27">
        <f t="shared" si="5"/>
        <v>0</v>
      </c>
      <c r="AH56" s="28">
        <f t="shared" si="7"/>
        <v>0</v>
      </c>
      <c r="AI56" s="28">
        <f t="shared" si="7"/>
        <v>0</v>
      </c>
      <c r="AJ56" s="29">
        <f t="shared" si="7"/>
        <v>0</v>
      </c>
    </row>
    <row r="57" spans="1:36" x14ac:dyDescent="0.25">
      <c r="A57" s="30">
        <v>52</v>
      </c>
      <c r="B57" s="97">
        <f>IF(General!$C$10=1,'Class 1'!D57,'Class 1'!C57)</f>
        <v>0</v>
      </c>
      <c r="C57" s="125"/>
      <c r="D57" s="109"/>
      <c r="E57" s="108">
        <f>IF(C57&lt;&gt;0,VLOOKUP(C57,General!$A$15:$C$114,2,FALSE),0)</f>
        <v>0</v>
      </c>
      <c r="F57" s="108">
        <f>IF(C57&lt;&gt;0,VLOOKUP(C57,General!$A$15:$C$114,3,FALSE),0)</f>
        <v>0</v>
      </c>
      <c r="G57" s="122"/>
      <c r="H57" s="32">
        <f t="shared" si="4"/>
        <v>0</v>
      </c>
      <c r="AE57" s="25">
        <v>52</v>
      </c>
      <c r="AF57" s="26"/>
      <c r="AG57" s="27">
        <f t="shared" si="5"/>
        <v>0</v>
      </c>
      <c r="AH57" s="28">
        <f t="shared" si="7"/>
        <v>0</v>
      </c>
      <c r="AI57" s="28">
        <f t="shared" si="7"/>
        <v>0</v>
      </c>
      <c r="AJ57" s="29">
        <f t="shared" si="7"/>
        <v>0</v>
      </c>
    </row>
    <row r="58" spans="1:36" x14ac:dyDescent="0.25">
      <c r="A58" s="30">
        <v>53</v>
      </c>
      <c r="B58" s="97">
        <f>IF(General!$C$10=1,'Class 1'!D58,'Class 1'!C58)</f>
        <v>0</v>
      </c>
      <c r="C58" s="125"/>
      <c r="D58" s="109"/>
      <c r="E58" s="108">
        <f>IF(C58&lt;&gt;0,VLOOKUP(C58,General!$A$15:$C$114,2,FALSE),0)</f>
        <v>0</v>
      </c>
      <c r="F58" s="108">
        <f>IF(C58&lt;&gt;0,VLOOKUP(C58,General!$A$15:$C$114,3,FALSE),0)</f>
        <v>0</v>
      </c>
      <c r="G58" s="122"/>
      <c r="H58" s="32">
        <f t="shared" si="4"/>
        <v>0</v>
      </c>
      <c r="AE58" s="25">
        <v>53</v>
      </c>
      <c r="AF58" s="26"/>
      <c r="AG58" s="27">
        <f t="shared" si="5"/>
        <v>0</v>
      </c>
      <c r="AH58" s="28">
        <f t="shared" si="7"/>
        <v>0</v>
      </c>
      <c r="AI58" s="28">
        <f t="shared" si="7"/>
        <v>0</v>
      </c>
      <c r="AJ58" s="29">
        <f t="shared" si="7"/>
        <v>0</v>
      </c>
    </row>
    <row r="59" spans="1:36" x14ac:dyDescent="0.25">
      <c r="A59" s="30">
        <v>54</v>
      </c>
      <c r="B59" s="97">
        <f>IF(General!$C$10=1,'Class 1'!D59,'Class 1'!C59)</f>
        <v>0</v>
      </c>
      <c r="C59" s="125"/>
      <c r="D59" s="109"/>
      <c r="E59" s="108">
        <f>IF(C59&lt;&gt;0,VLOOKUP(C59,General!$A$15:$C$114,2,FALSE),0)</f>
        <v>0</v>
      </c>
      <c r="F59" s="108">
        <f>IF(C59&lt;&gt;0,VLOOKUP(C59,General!$A$15:$C$114,3,FALSE),0)</f>
        <v>0</v>
      </c>
      <c r="G59" s="122"/>
      <c r="H59" s="32">
        <f t="shared" si="4"/>
        <v>0</v>
      </c>
      <c r="AE59" s="25">
        <v>54</v>
      </c>
      <c r="AF59" s="26"/>
      <c r="AG59" s="27">
        <f t="shared" si="5"/>
        <v>0</v>
      </c>
      <c r="AH59" s="28">
        <f t="shared" si="7"/>
        <v>0</v>
      </c>
      <c r="AI59" s="28">
        <f t="shared" si="7"/>
        <v>0</v>
      </c>
      <c r="AJ59" s="29">
        <f t="shared" si="7"/>
        <v>0</v>
      </c>
    </row>
    <row r="60" spans="1:36" x14ac:dyDescent="0.25">
      <c r="A60" s="30">
        <v>55</v>
      </c>
      <c r="B60" s="97">
        <f>IF(General!$C$10=1,'Class 1'!D60,'Class 1'!C60)</f>
        <v>0</v>
      </c>
      <c r="C60" s="125"/>
      <c r="D60" s="109"/>
      <c r="E60" s="108">
        <f>IF(C60&lt;&gt;0,VLOOKUP(C60,General!$A$15:$C$114,2,FALSE),0)</f>
        <v>0</v>
      </c>
      <c r="F60" s="108">
        <f>IF(C60&lt;&gt;0,VLOOKUP(C60,General!$A$15:$C$114,3,FALSE),0)</f>
        <v>0</v>
      </c>
      <c r="G60" s="122"/>
      <c r="H60" s="32">
        <f t="shared" si="4"/>
        <v>0</v>
      </c>
      <c r="AE60" s="25">
        <v>55</v>
      </c>
      <c r="AF60" s="26"/>
      <c r="AG60" s="27">
        <f t="shared" si="5"/>
        <v>0</v>
      </c>
      <c r="AH60" s="28">
        <f t="shared" si="7"/>
        <v>0</v>
      </c>
      <c r="AI60" s="28">
        <f t="shared" si="7"/>
        <v>0</v>
      </c>
      <c r="AJ60" s="29">
        <f t="shared" si="7"/>
        <v>0</v>
      </c>
    </row>
    <row r="61" spans="1:36" x14ac:dyDescent="0.25">
      <c r="A61" s="30">
        <v>56</v>
      </c>
      <c r="B61" s="97">
        <f>IF(General!$C$10=1,'Class 1'!D61,'Class 1'!C61)</f>
        <v>0</v>
      </c>
      <c r="C61" s="125"/>
      <c r="D61" s="109"/>
      <c r="E61" s="108">
        <f>IF(C61&lt;&gt;0,VLOOKUP(C61,General!$A$15:$C$114,2,FALSE),0)</f>
        <v>0</v>
      </c>
      <c r="F61" s="108">
        <f>IF(C61&lt;&gt;0,VLOOKUP(C61,General!$A$15:$C$114,3,FALSE),0)</f>
        <v>0</v>
      </c>
      <c r="G61" s="122"/>
      <c r="H61" s="32">
        <f t="shared" si="4"/>
        <v>0</v>
      </c>
      <c r="AE61" s="25">
        <v>56</v>
      </c>
      <c r="AF61" s="26"/>
      <c r="AG61" s="27">
        <f t="shared" si="5"/>
        <v>0</v>
      </c>
      <c r="AH61" s="28">
        <f t="shared" si="7"/>
        <v>0</v>
      </c>
      <c r="AI61" s="28">
        <f t="shared" si="7"/>
        <v>0</v>
      </c>
      <c r="AJ61" s="29">
        <f t="shared" si="7"/>
        <v>0</v>
      </c>
    </row>
    <row r="62" spans="1:36" x14ac:dyDescent="0.25">
      <c r="A62" s="30">
        <v>57</v>
      </c>
      <c r="B62" s="97">
        <f>IF(General!$C$10=1,'Class 1'!D62,'Class 1'!C62)</f>
        <v>0</v>
      </c>
      <c r="C62" s="125"/>
      <c r="D62" s="109"/>
      <c r="E62" s="108">
        <f>IF(C62&lt;&gt;0,VLOOKUP(C62,General!$A$15:$C$114,2,FALSE),0)</f>
        <v>0</v>
      </c>
      <c r="F62" s="108">
        <f>IF(C62&lt;&gt;0,VLOOKUP(C62,General!$A$15:$C$114,3,FALSE),0)</f>
        <v>0</v>
      </c>
      <c r="G62" s="122"/>
      <c r="H62" s="32">
        <f t="shared" si="4"/>
        <v>0</v>
      </c>
      <c r="AE62" s="25">
        <v>57</v>
      </c>
      <c r="AF62" s="26"/>
      <c r="AG62" s="27">
        <f t="shared" si="5"/>
        <v>0</v>
      </c>
      <c r="AH62" s="28">
        <f t="shared" si="7"/>
        <v>0</v>
      </c>
      <c r="AI62" s="28">
        <f t="shared" si="7"/>
        <v>0</v>
      </c>
      <c r="AJ62" s="29">
        <f t="shared" si="7"/>
        <v>0</v>
      </c>
    </row>
    <row r="63" spans="1:36" x14ac:dyDescent="0.25">
      <c r="A63" s="30">
        <v>58</v>
      </c>
      <c r="B63" s="97">
        <f>IF(General!$C$10=1,'Class 1'!D63,'Class 1'!C63)</f>
        <v>0</v>
      </c>
      <c r="C63" s="125"/>
      <c r="D63" s="109"/>
      <c r="E63" s="108">
        <f>IF(C63&lt;&gt;0,VLOOKUP(C63,General!$A$15:$C$114,2,FALSE),0)</f>
        <v>0</v>
      </c>
      <c r="F63" s="108">
        <f>IF(C63&lt;&gt;0,VLOOKUP(C63,General!$A$15:$C$114,3,FALSE),0)</f>
        <v>0</v>
      </c>
      <c r="G63" s="122"/>
      <c r="H63" s="32">
        <f t="shared" si="4"/>
        <v>0</v>
      </c>
      <c r="AE63" s="25">
        <v>58</v>
      </c>
      <c r="AF63" s="26"/>
      <c r="AG63" s="27">
        <f t="shared" si="5"/>
        <v>0</v>
      </c>
      <c r="AH63" s="28">
        <f t="shared" si="7"/>
        <v>0</v>
      </c>
      <c r="AI63" s="28">
        <f t="shared" si="7"/>
        <v>0</v>
      </c>
      <c r="AJ63" s="29">
        <f t="shared" si="7"/>
        <v>0</v>
      </c>
    </row>
    <row r="64" spans="1:36" x14ac:dyDescent="0.25">
      <c r="A64" s="30">
        <v>59</v>
      </c>
      <c r="B64" s="97">
        <f>IF(General!$C$10=1,'Class 1'!D64,'Class 1'!C64)</f>
        <v>0</v>
      </c>
      <c r="C64" s="125"/>
      <c r="D64" s="109"/>
      <c r="E64" s="108">
        <f>IF(C64&lt;&gt;0,VLOOKUP(C64,General!$A$15:$C$114,2,FALSE),0)</f>
        <v>0</v>
      </c>
      <c r="F64" s="108">
        <f>IF(C64&lt;&gt;0,VLOOKUP(C64,General!$A$15:$C$114,3,FALSE),0)</f>
        <v>0</v>
      </c>
      <c r="G64" s="122"/>
      <c r="H64" s="32">
        <f t="shared" si="4"/>
        <v>0</v>
      </c>
      <c r="AE64" s="25">
        <v>59</v>
      </c>
      <c r="AF64" s="26"/>
      <c r="AG64" s="27">
        <f t="shared" si="5"/>
        <v>0</v>
      </c>
      <c r="AH64" s="28">
        <f t="shared" si="7"/>
        <v>0</v>
      </c>
      <c r="AI64" s="28">
        <f t="shared" si="7"/>
        <v>0</v>
      </c>
      <c r="AJ64" s="29">
        <f t="shared" si="7"/>
        <v>0</v>
      </c>
    </row>
    <row r="65" spans="1:36" x14ac:dyDescent="0.25">
      <c r="A65" s="30">
        <v>60</v>
      </c>
      <c r="B65" s="97">
        <f>IF(General!$C$10=1,'Class 1'!D65,'Class 1'!C65)</f>
        <v>0</v>
      </c>
      <c r="C65" s="125"/>
      <c r="D65" s="109"/>
      <c r="E65" s="108">
        <f>IF(C65&lt;&gt;0,VLOOKUP(C65,General!$A$15:$C$114,2,FALSE),0)</f>
        <v>0</v>
      </c>
      <c r="F65" s="108">
        <f>IF(C65&lt;&gt;0,VLOOKUP(C65,General!$A$15:$C$114,3,FALSE),0)</f>
        <v>0</v>
      </c>
      <c r="G65" s="122"/>
      <c r="H65" s="32">
        <f t="shared" si="4"/>
        <v>0</v>
      </c>
      <c r="AE65" s="25">
        <v>60</v>
      </c>
      <c r="AF65" s="26"/>
      <c r="AG65" s="27">
        <f t="shared" si="5"/>
        <v>0</v>
      </c>
      <c r="AH65" s="28">
        <f t="shared" si="7"/>
        <v>0</v>
      </c>
      <c r="AI65" s="28">
        <f t="shared" si="7"/>
        <v>0</v>
      </c>
      <c r="AJ65" s="29">
        <f t="shared" si="7"/>
        <v>0</v>
      </c>
    </row>
    <row r="66" spans="1:36" x14ac:dyDescent="0.25">
      <c r="A66" s="30">
        <v>61</v>
      </c>
      <c r="B66" s="97">
        <f>IF(General!$C$10=1,'Class 1'!D66,'Class 1'!C66)</f>
        <v>0</v>
      </c>
      <c r="C66" s="125"/>
      <c r="D66" s="109"/>
      <c r="E66" s="108">
        <f>IF(C66&lt;&gt;0,VLOOKUP(C66,General!$A$15:$C$114,2,FALSE),0)</f>
        <v>0</v>
      </c>
      <c r="F66" s="108">
        <f>IF(C66&lt;&gt;0,VLOOKUP(C66,General!$A$15:$C$114,3,FALSE),0)</f>
        <v>0</v>
      </c>
      <c r="G66" s="122"/>
      <c r="H66" s="32">
        <f t="shared" si="4"/>
        <v>0</v>
      </c>
      <c r="AE66" s="25">
        <v>61</v>
      </c>
      <c r="AF66" s="26"/>
      <c r="AG66" s="27">
        <f t="shared" si="5"/>
        <v>0</v>
      </c>
      <c r="AH66" s="28">
        <f t="shared" si="7"/>
        <v>0</v>
      </c>
      <c r="AI66" s="28">
        <f t="shared" si="7"/>
        <v>0</v>
      </c>
      <c r="AJ66" s="29">
        <f t="shared" si="7"/>
        <v>0</v>
      </c>
    </row>
    <row r="67" spans="1:36" x14ac:dyDescent="0.25">
      <c r="A67" s="30">
        <v>62</v>
      </c>
      <c r="B67" s="97">
        <f>IF(General!$C$10=1,'Class 1'!D67,'Class 1'!C67)</f>
        <v>0</v>
      </c>
      <c r="C67" s="125"/>
      <c r="D67" s="109"/>
      <c r="E67" s="108">
        <f>IF(C67&lt;&gt;0,VLOOKUP(C67,General!$A$15:$C$114,2,FALSE),0)</f>
        <v>0</v>
      </c>
      <c r="F67" s="108">
        <f>IF(C67&lt;&gt;0,VLOOKUP(C67,General!$A$15:$C$114,3,FALSE),0)</f>
        <v>0</v>
      </c>
      <c r="G67" s="122"/>
      <c r="H67" s="32">
        <f t="shared" si="4"/>
        <v>0</v>
      </c>
      <c r="AE67" s="25">
        <v>62</v>
      </c>
      <c r="AF67" s="26"/>
      <c r="AG67" s="27">
        <f t="shared" si="5"/>
        <v>0</v>
      </c>
      <c r="AH67" s="28">
        <f t="shared" si="7"/>
        <v>0</v>
      </c>
      <c r="AI67" s="28">
        <f t="shared" si="7"/>
        <v>0</v>
      </c>
      <c r="AJ67" s="29">
        <f t="shared" si="7"/>
        <v>0</v>
      </c>
    </row>
    <row r="68" spans="1:36" x14ac:dyDescent="0.25">
      <c r="A68" s="30">
        <v>63</v>
      </c>
      <c r="B68" s="97">
        <f>IF(General!$C$10=1,'Class 1'!D68,'Class 1'!C68)</f>
        <v>0</v>
      </c>
      <c r="C68" s="125"/>
      <c r="D68" s="109"/>
      <c r="E68" s="108">
        <f>IF(C68&lt;&gt;0,VLOOKUP(C68,General!$A$15:$C$114,2,FALSE),0)</f>
        <v>0</v>
      </c>
      <c r="F68" s="108">
        <f>IF(C68&lt;&gt;0,VLOOKUP(C68,General!$A$15:$C$114,3,FALSE),0)</f>
        <v>0</v>
      </c>
      <c r="G68" s="122"/>
      <c r="H68" s="32">
        <f t="shared" si="4"/>
        <v>0</v>
      </c>
      <c r="AE68" s="25">
        <v>63</v>
      </c>
      <c r="AF68" s="26"/>
      <c r="AG68" s="27">
        <f t="shared" si="5"/>
        <v>0</v>
      </c>
      <c r="AH68" s="28">
        <f t="shared" si="7"/>
        <v>0</v>
      </c>
      <c r="AI68" s="28">
        <f t="shared" si="7"/>
        <v>0</v>
      </c>
      <c r="AJ68" s="29">
        <f t="shared" si="7"/>
        <v>0</v>
      </c>
    </row>
    <row r="69" spans="1:36" x14ac:dyDescent="0.25">
      <c r="A69" s="30">
        <v>64</v>
      </c>
      <c r="B69" s="97">
        <f>IF(General!$C$10=1,'Class 1'!D69,'Class 1'!C69)</f>
        <v>0</v>
      </c>
      <c r="C69" s="125"/>
      <c r="D69" s="109"/>
      <c r="E69" s="108">
        <f>IF(C69&lt;&gt;0,VLOOKUP(C69,General!$A$15:$C$114,2,FALSE),0)</f>
        <v>0</v>
      </c>
      <c r="F69" s="108">
        <f>IF(C69&lt;&gt;0,VLOOKUP(C69,General!$A$15:$C$114,3,FALSE),0)</f>
        <v>0</v>
      </c>
      <c r="G69" s="122"/>
      <c r="H69" s="32">
        <f t="shared" si="4"/>
        <v>0</v>
      </c>
      <c r="AE69" s="25">
        <v>64</v>
      </c>
      <c r="AF69" s="26"/>
      <c r="AG69" s="27">
        <f t="shared" si="5"/>
        <v>0</v>
      </c>
      <c r="AH69" s="28">
        <f t="shared" si="7"/>
        <v>0</v>
      </c>
      <c r="AI69" s="28">
        <f t="shared" si="7"/>
        <v>0</v>
      </c>
      <c r="AJ69" s="29">
        <f t="shared" si="7"/>
        <v>0</v>
      </c>
    </row>
    <row r="70" spans="1:36" x14ac:dyDescent="0.25">
      <c r="A70" s="30">
        <v>65</v>
      </c>
      <c r="B70" s="97">
        <f>IF(General!$C$10=1,'Class 1'!D70,'Class 1'!C70)</f>
        <v>0</v>
      </c>
      <c r="C70" s="125"/>
      <c r="D70" s="109"/>
      <c r="E70" s="108">
        <f>IF(C70&lt;&gt;0,VLOOKUP(C70,General!$A$15:$C$114,2,FALSE),0)</f>
        <v>0</v>
      </c>
      <c r="F70" s="108">
        <f>IF(C70&lt;&gt;0,VLOOKUP(C70,General!$A$15:$C$114,3,FALSE),0)</f>
        <v>0</v>
      </c>
      <c r="G70" s="122"/>
      <c r="H70" s="32">
        <f t="shared" si="4"/>
        <v>0</v>
      </c>
      <c r="AE70" s="25">
        <v>65</v>
      </c>
      <c r="AF70" s="26"/>
      <c r="AG70" s="27">
        <f t="shared" si="5"/>
        <v>0</v>
      </c>
      <c r="AH70" s="28">
        <f t="shared" si="7"/>
        <v>0</v>
      </c>
      <c r="AI70" s="28">
        <f t="shared" si="7"/>
        <v>0</v>
      </c>
      <c r="AJ70" s="29">
        <f t="shared" si="7"/>
        <v>0</v>
      </c>
    </row>
    <row r="71" spans="1:36" x14ac:dyDescent="0.25">
      <c r="A71" s="30">
        <v>66</v>
      </c>
      <c r="B71" s="97">
        <f>IF(General!$C$10=1,'Class 1'!D71,'Class 1'!C71)</f>
        <v>0</v>
      </c>
      <c r="C71" s="125"/>
      <c r="D71" s="109"/>
      <c r="E71" s="108">
        <f>IF(C71&lt;&gt;0,VLOOKUP(C71,General!$A$15:$C$114,2,FALSE),0)</f>
        <v>0</v>
      </c>
      <c r="F71" s="108">
        <f>IF(C71&lt;&gt;0,VLOOKUP(C71,General!$A$15:$C$114,3,FALSE),0)</f>
        <v>0</v>
      </c>
      <c r="G71" s="122"/>
      <c r="H71" s="32">
        <f t="shared" si="4"/>
        <v>0</v>
      </c>
      <c r="AE71" s="25">
        <v>66</v>
      </c>
      <c r="AF71" s="26"/>
      <c r="AG71" s="27">
        <f t="shared" si="5"/>
        <v>0</v>
      </c>
      <c r="AH71" s="28">
        <f t="shared" si="7"/>
        <v>0</v>
      </c>
      <c r="AI71" s="28">
        <f t="shared" si="7"/>
        <v>0</v>
      </c>
      <c r="AJ71" s="29">
        <f t="shared" si="7"/>
        <v>0</v>
      </c>
    </row>
    <row r="72" spans="1:36" x14ac:dyDescent="0.25">
      <c r="A72" s="30">
        <v>67</v>
      </c>
      <c r="B72" s="97">
        <f>IF(General!$C$10=1,'Class 1'!D72,'Class 1'!C72)</f>
        <v>0</v>
      </c>
      <c r="C72" s="125"/>
      <c r="D72" s="109"/>
      <c r="E72" s="108">
        <f>IF(C72&lt;&gt;0,VLOOKUP(C72,General!$A$15:$C$114,2,FALSE),0)</f>
        <v>0</v>
      </c>
      <c r="F72" s="108">
        <f>IF(C72&lt;&gt;0,VLOOKUP(C72,General!$A$15:$C$114,3,FALSE),0)</f>
        <v>0</v>
      </c>
      <c r="G72" s="122"/>
      <c r="H72" s="32">
        <f t="shared" si="4"/>
        <v>0</v>
      </c>
      <c r="AE72" s="25">
        <v>67</v>
      </c>
      <c r="AF72" s="26"/>
      <c r="AG72" s="27">
        <f t="shared" si="5"/>
        <v>0</v>
      </c>
      <c r="AH72" s="28">
        <f t="shared" si="7"/>
        <v>0</v>
      </c>
      <c r="AI72" s="28">
        <f t="shared" si="7"/>
        <v>0</v>
      </c>
      <c r="AJ72" s="29">
        <f t="shared" si="7"/>
        <v>0</v>
      </c>
    </row>
    <row r="73" spans="1:36" x14ac:dyDescent="0.25">
      <c r="A73" s="30">
        <v>68</v>
      </c>
      <c r="B73" s="97">
        <f>IF(General!$C$10=1,'Class 1'!D73,'Class 1'!C73)</f>
        <v>0</v>
      </c>
      <c r="C73" s="125"/>
      <c r="D73" s="109"/>
      <c r="E73" s="108">
        <f>IF(C73&lt;&gt;0,VLOOKUP(C73,General!$A$15:$C$114,2,FALSE),0)</f>
        <v>0</v>
      </c>
      <c r="F73" s="108">
        <f>IF(C73&lt;&gt;0,VLOOKUP(C73,General!$A$15:$C$114,3,FALSE),0)</f>
        <v>0</v>
      </c>
      <c r="G73" s="122"/>
      <c r="H73" s="32">
        <f t="shared" si="4"/>
        <v>0</v>
      </c>
      <c r="AE73" s="25">
        <v>68</v>
      </c>
      <c r="AF73" s="26"/>
      <c r="AG73" s="27">
        <f t="shared" si="5"/>
        <v>0</v>
      </c>
      <c r="AH73" s="28">
        <f t="shared" si="7"/>
        <v>0</v>
      </c>
      <c r="AI73" s="28">
        <f t="shared" si="7"/>
        <v>0</v>
      </c>
      <c r="AJ73" s="29">
        <f t="shared" si="7"/>
        <v>0</v>
      </c>
    </row>
    <row r="74" spans="1:36" x14ac:dyDescent="0.25">
      <c r="A74" s="30">
        <v>69</v>
      </c>
      <c r="B74" s="97">
        <f>IF(General!$C$10=1,'Class 1'!D74,'Class 1'!C74)</f>
        <v>0</v>
      </c>
      <c r="C74" s="125"/>
      <c r="D74" s="109"/>
      <c r="E74" s="108">
        <f>IF(C74&lt;&gt;0,VLOOKUP(C74,General!$A$15:$C$114,2,FALSE),0)</f>
        <v>0</v>
      </c>
      <c r="F74" s="108">
        <f>IF(C74&lt;&gt;0,VLOOKUP(C74,General!$A$15:$C$114,3,FALSE),0)</f>
        <v>0</v>
      </c>
      <c r="G74" s="122"/>
      <c r="H74" s="32">
        <f t="shared" si="4"/>
        <v>0</v>
      </c>
      <c r="AE74" s="25">
        <v>69</v>
      </c>
      <c r="AF74" s="26"/>
      <c r="AG74" s="27">
        <f t="shared" si="5"/>
        <v>0</v>
      </c>
      <c r="AH74" s="28">
        <f t="shared" si="7"/>
        <v>0</v>
      </c>
      <c r="AI74" s="28">
        <f t="shared" si="7"/>
        <v>0</v>
      </c>
      <c r="AJ74" s="29">
        <f t="shared" si="7"/>
        <v>0</v>
      </c>
    </row>
    <row r="75" spans="1:36" x14ac:dyDescent="0.25">
      <c r="A75" s="30">
        <v>70</v>
      </c>
      <c r="B75" s="97">
        <f>IF(General!$C$10=1,'Class 1'!D75,'Class 1'!C75)</f>
        <v>0</v>
      </c>
      <c r="C75" s="125"/>
      <c r="D75" s="109"/>
      <c r="E75" s="108">
        <f>IF(C75&lt;&gt;0,VLOOKUP(C75,General!$A$15:$C$114,2,FALSE),0)</f>
        <v>0</v>
      </c>
      <c r="F75" s="108">
        <f>IF(C75&lt;&gt;0,VLOOKUP(C75,General!$A$15:$C$114,3,FALSE),0)</f>
        <v>0</v>
      </c>
      <c r="G75" s="122"/>
      <c r="H75" s="32">
        <f t="shared" si="4"/>
        <v>0</v>
      </c>
      <c r="AE75" s="25">
        <v>70</v>
      </c>
      <c r="AF75" s="26"/>
      <c r="AG75" s="27">
        <f t="shared" si="5"/>
        <v>0</v>
      </c>
      <c r="AH75" s="28">
        <f t="shared" si="7"/>
        <v>0</v>
      </c>
      <c r="AI75" s="28">
        <f t="shared" si="7"/>
        <v>0</v>
      </c>
      <c r="AJ75" s="29">
        <f t="shared" si="7"/>
        <v>0</v>
      </c>
    </row>
    <row r="76" spans="1:36" x14ac:dyDescent="0.25">
      <c r="A76" s="30">
        <v>71</v>
      </c>
      <c r="B76" s="97">
        <f>IF(General!$C$10=1,'Class 1'!D76,'Class 1'!C76)</f>
        <v>0</v>
      </c>
      <c r="C76" s="125"/>
      <c r="D76" s="109"/>
      <c r="E76" s="108">
        <f>IF(C76&lt;&gt;0,VLOOKUP(C76,General!$A$15:$C$114,2,FALSE),0)</f>
        <v>0</v>
      </c>
      <c r="F76" s="108">
        <f>IF(C76&lt;&gt;0,VLOOKUP(C76,General!$A$15:$C$114,3,FALSE),0)</f>
        <v>0</v>
      </c>
      <c r="G76" s="122"/>
      <c r="H76" s="32">
        <f t="shared" si="4"/>
        <v>0</v>
      </c>
      <c r="AE76" s="25">
        <v>71</v>
      </c>
      <c r="AF76" s="26"/>
      <c r="AG76" s="27">
        <f t="shared" si="5"/>
        <v>0</v>
      </c>
      <c r="AH76" s="28">
        <f t="shared" si="7"/>
        <v>0</v>
      </c>
      <c r="AI76" s="28">
        <f t="shared" si="7"/>
        <v>0</v>
      </c>
      <c r="AJ76" s="29">
        <f t="shared" si="7"/>
        <v>0</v>
      </c>
    </row>
    <row r="77" spans="1:36" x14ac:dyDescent="0.25">
      <c r="A77" s="30">
        <v>72</v>
      </c>
      <c r="B77" s="97">
        <f>IF(General!$C$10=1,'Class 1'!D77,'Class 1'!C77)</f>
        <v>0</v>
      </c>
      <c r="C77" s="125"/>
      <c r="D77" s="109"/>
      <c r="E77" s="108">
        <f>IF(C77&lt;&gt;0,VLOOKUP(C77,General!$A$15:$C$114,2,FALSE),0)</f>
        <v>0</v>
      </c>
      <c r="F77" s="108">
        <f>IF(C77&lt;&gt;0,VLOOKUP(C77,General!$A$15:$C$114,3,FALSE),0)</f>
        <v>0</v>
      </c>
      <c r="G77" s="122"/>
      <c r="H77" s="32">
        <f t="shared" si="4"/>
        <v>0</v>
      </c>
      <c r="AE77" s="25">
        <v>72</v>
      </c>
      <c r="AF77" s="26"/>
      <c r="AG77" s="27">
        <f t="shared" si="5"/>
        <v>0</v>
      </c>
      <c r="AH77" s="28">
        <f t="shared" si="7"/>
        <v>0</v>
      </c>
      <c r="AI77" s="28">
        <f t="shared" si="7"/>
        <v>0</v>
      </c>
      <c r="AJ77" s="29">
        <f t="shared" si="7"/>
        <v>0</v>
      </c>
    </row>
    <row r="78" spans="1:36" x14ac:dyDescent="0.25">
      <c r="A78" s="30">
        <v>73</v>
      </c>
      <c r="B78" s="97">
        <f>IF(General!$C$10=1,'Class 1'!D78,'Class 1'!C78)</f>
        <v>0</v>
      </c>
      <c r="C78" s="125"/>
      <c r="D78" s="109"/>
      <c r="E78" s="108">
        <f>IF(C78&lt;&gt;0,VLOOKUP(C78,General!$A$15:$C$114,2,FALSE),0)</f>
        <v>0</v>
      </c>
      <c r="F78" s="108">
        <f>IF(C78&lt;&gt;0,VLOOKUP(C78,General!$A$15:$C$114,3,FALSE),0)</f>
        <v>0</v>
      </c>
      <c r="G78" s="122"/>
      <c r="H78" s="32">
        <f t="shared" si="4"/>
        <v>0</v>
      </c>
      <c r="AE78" s="25">
        <v>73</v>
      </c>
      <c r="AF78" s="26"/>
      <c r="AG78" s="27">
        <f t="shared" si="5"/>
        <v>0</v>
      </c>
      <c r="AH78" s="28">
        <f t="shared" si="7"/>
        <v>0</v>
      </c>
      <c r="AI78" s="28">
        <f t="shared" si="7"/>
        <v>0</v>
      </c>
      <c r="AJ78" s="29">
        <f t="shared" si="7"/>
        <v>0</v>
      </c>
    </row>
    <row r="79" spans="1:36" x14ac:dyDescent="0.25">
      <c r="A79" s="30">
        <v>74</v>
      </c>
      <c r="B79" s="97">
        <f>IF(General!$C$10=1,'Class 1'!D79,'Class 1'!C79)</f>
        <v>0</v>
      </c>
      <c r="C79" s="125"/>
      <c r="D79" s="109"/>
      <c r="E79" s="108">
        <f>IF(C79&lt;&gt;0,VLOOKUP(C79,General!$A$15:$C$114,2,FALSE),0)</f>
        <v>0</v>
      </c>
      <c r="F79" s="108">
        <f>IF(C79&lt;&gt;0,VLOOKUP(C79,General!$A$15:$C$114,3,FALSE),0)</f>
        <v>0</v>
      </c>
      <c r="G79" s="122"/>
      <c r="H79" s="32">
        <f t="shared" si="4"/>
        <v>0</v>
      </c>
      <c r="AE79" s="25">
        <v>74</v>
      </c>
      <c r="AF79" s="26"/>
      <c r="AG79" s="27">
        <f t="shared" si="5"/>
        <v>0</v>
      </c>
      <c r="AH79" s="28">
        <f t="shared" si="7"/>
        <v>0</v>
      </c>
      <c r="AI79" s="28">
        <f t="shared" si="7"/>
        <v>0</v>
      </c>
      <c r="AJ79" s="29">
        <f t="shared" si="7"/>
        <v>0</v>
      </c>
    </row>
    <row r="80" spans="1:36" x14ac:dyDescent="0.25">
      <c r="A80" s="30">
        <v>75</v>
      </c>
      <c r="B80" s="97">
        <f>IF(General!$C$10=1,'Class 1'!D80,'Class 1'!C80)</f>
        <v>0</v>
      </c>
      <c r="C80" s="125"/>
      <c r="D80" s="109"/>
      <c r="E80" s="108">
        <f>IF(C80&lt;&gt;0,VLOOKUP(C80,General!$A$15:$C$114,2,FALSE),0)</f>
        <v>0</v>
      </c>
      <c r="F80" s="108">
        <f>IF(C80&lt;&gt;0,VLOOKUP(C80,General!$A$15:$C$114,3,FALSE),0)</f>
        <v>0</v>
      </c>
      <c r="G80" s="122"/>
      <c r="H80" s="32">
        <f t="shared" si="4"/>
        <v>0</v>
      </c>
      <c r="AE80" s="25">
        <v>75</v>
      </c>
      <c r="AF80" s="26"/>
      <c r="AG80" s="27">
        <f t="shared" si="5"/>
        <v>0</v>
      </c>
      <c r="AH80" s="28">
        <f t="shared" si="7"/>
        <v>0</v>
      </c>
      <c r="AI80" s="28">
        <f t="shared" si="7"/>
        <v>0</v>
      </c>
      <c r="AJ80" s="29">
        <f t="shared" si="7"/>
        <v>0</v>
      </c>
    </row>
    <row r="81" spans="1:36" x14ac:dyDescent="0.25">
      <c r="A81" s="30">
        <v>76</v>
      </c>
      <c r="B81" s="97">
        <f>IF(General!$C$10=1,'Class 1'!D81,'Class 1'!C81)</f>
        <v>0</v>
      </c>
      <c r="C81" s="125"/>
      <c r="D81" s="109"/>
      <c r="E81" s="108">
        <f>IF(C81&lt;&gt;0,VLOOKUP(C81,General!$A$15:$C$114,2,FALSE),0)</f>
        <v>0</v>
      </c>
      <c r="F81" s="108">
        <f>IF(C81&lt;&gt;0,VLOOKUP(C81,General!$A$15:$C$114,3,FALSE),0)</f>
        <v>0</v>
      </c>
      <c r="G81" s="122"/>
      <c r="H81" s="32">
        <f t="shared" si="4"/>
        <v>0</v>
      </c>
      <c r="AE81" s="25">
        <v>76</v>
      </c>
      <c r="AF81" s="26"/>
      <c r="AG81" s="27">
        <f t="shared" si="5"/>
        <v>0</v>
      </c>
      <c r="AH81" s="28">
        <f t="shared" si="7"/>
        <v>0</v>
      </c>
      <c r="AI81" s="28">
        <f t="shared" si="7"/>
        <v>0</v>
      </c>
      <c r="AJ81" s="29">
        <f t="shared" si="7"/>
        <v>0</v>
      </c>
    </row>
    <row r="82" spans="1:36" x14ac:dyDescent="0.25">
      <c r="A82" s="30">
        <v>77</v>
      </c>
      <c r="B82" s="97">
        <f>IF(General!$C$10=1,'Class 1'!D82,'Class 1'!C82)</f>
        <v>0</v>
      </c>
      <c r="C82" s="125"/>
      <c r="D82" s="109"/>
      <c r="E82" s="108">
        <f>IF(C82&lt;&gt;0,VLOOKUP(C82,General!$A$15:$C$114,2,FALSE),0)</f>
        <v>0</v>
      </c>
      <c r="F82" s="108">
        <f>IF(C82&lt;&gt;0,VLOOKUP(C82,General!$A$15:$C$114,3,FALSE),0)</f>
        <v>0</v>
      </c>
      <c r="G82" s="122"/>
      <c r="H82" s="32">
        <f t="shared" si="4"/>
        <v>0</v>
      </c>
      <c r="AE82" s="25">
        <v>77</v>
      </c>
      <c r="AF82" s="26"/>
      <c r="AG82" s="27">
        <f t="shared" si="5"/>
        <v>0</v>
      </c>
      <c r="AH82" s="28">
        <f t="shared" si="7"/>
        <v>0</v>
      </c>
      <c r="AI82" s="28">
        <f t="shared" si="7"/>
        <v>0</v>
      </c>
      <c r="AJ82" s="29">
        <f t="shared" si="7"/>
        <v>0</v>
      </c>
    </row>
    <row r="83" spans="1:36" x14ac:dyDescent="0.25">
      <c r="A83" s="30">
        <v>78</v>
      </c>
      <c r="B83" s="97">
        <f>IF(General!$C$10=1,'Class 1'!D83,'Class 1'!C83)</f>
        <v>0</v>
      </c>
      <c r="C83" s="125"/>
      <c r="D83" s="109"/>
      <c r="E83" s="108">
        <f>IF(C83&lt;&gt;0,VLOOKUP(C83,General!$A$15:$C$114,2,FALSE),0)</f>
        <v>0</v>
      </c>
      <c r="F83" s="108">
        <f>IF(C83&lt;&gt;0,VLOOKUP(C83,General!$A$15:$C$114,3,FALSE),0)</f>
        <v>0</v>
      </c>
      <c r="G83" s="122"/>
      <c r="H83" s="32">
        <f t="shared" si="4"/>
        <v>0</v>
      </c>
      <c r="AE83" s="25">
        <v>78</v>
      </c>
      <c r="AF83" s="26"/>
      <c r="AG83" s="27">
        <f t="shared" si="5"/>
        <v>0</v>
      </c>
      <c r="AH83" s="28">
        <f t="shared" si="7"/>
        <v>0</v>
      </c>
      <c r="AI83" s="28">
        <f t="shared" si="7"/>
        <v>0</v>
      </c>
      <c r="AJ83" s="29">
        <f t="shared" si="7"/>
        <v>0</v>
      </c>
    </row>
    <row r="84" spans="1:36" x14ac:dyDescent="0.25">
      <c r="A84" s="30">
        <v>79</v>
      </c>
      <c r="B84" s="97">
        <f>IF(General!$C$10=1,'Class 1'!D84,'Class 1'!C84)</f>
        <v>0</v>
      </c>
      <c r="C84" s="125"/>
      <c r="D84" s="109"/>
      <c r="E84" s="108">
        <f>IF(C84&lt;&gt;0,VLOOKUP(C84,General!$A$15:$C$114,2,FALSE),0)</f>
        <v>0</v>
      </c>
      <c r="F84" s="108">
        <f>IF(C84&lt;&gt;0,VLOOKUP(C84,General!$A$15:$C$114,3,FALSE),0)</f>
        <v>0</v>
      </c>
      <c r="G84" s="122"/>
      <c r="H84" s="32">
        <f t="shared" si="4"/>
        <v>0</v>
      </c>
      <c r="AE84" s="25">
        <v>79</v>
      </c>
      <c r="AF84" s="26"/>
      <c r="AG84" s="27">
        <f t="shared" si="5"/>
        <v>0</v>
      </c>
      <c r="AH84" s="28">
        <f t="shared" si="7"/>
        <v>0</v>
      </c>
      <c r="AI84" s="28">
        <f t="shared" si="7"/>
        <v>0</v>
      </c>
      <c r="AJ84" s="29">
        <f t="shared" si="7"/>
        <v>0</v>
      </c>
    </row>
    <row r="85" spans="1:36" x14ac:dyDescent="0.25">
      <c r="A85" s="30">
        <v>80</v>
      </c>
      <c r="B85" s="97">
        <f>IF(General!$C$10=1,'Class 1'!D85,'Class 1'!C85)</f>
        <v>0</v>
      </c>
      <c r="C85" s="125"/>
      <c r="D85" s="109"/>
      <c r="E85" s="108">
        <f>IF(C85&lt;&gt;0,VLOOKUP(C85,General!$A$15:$C$114,2,FALSE),0)</f>
        <v>0</v>
      </c>
      <c r="F85" s="108">
        <f>IF(C85&lt;&gt;0,VLOOKUP(C85,General!$A$15:$C$114,3,FALSE),0)</f>
        <v>0</v>
      </c>
      <c r="G85" s="122"/>
      <c r="H85" s="32">
        <f t="shared" ref="H85:H105" si="8">IF(G85&gt;0,G85-G$6,0)</f>
        <v>0</v>
      </c>
      <c r="AE85" s="25">
        <v>80</v>
      </c>
      <c r="AF85" s="26"/>
      <c r="AG85" s="27">
        <f t="shared" si="5"/>
        <v>0</v>
      </c>
      <c r="AH85" s="28">
        <f t="shared" si="7"/>
        <v>0</v>
      </c>
      <c r="AI85" s="28">
        <f t="shared" si="7"/>
        <v>0</v>
      </c>
      <c r="AJ85" s="29">
        <f t="shared" si="7"/>
        <v>0</v>
      </c>
    </row>
    <row r="86" spans="1:36" x14ac:dyDescent="0.25">
      <c r="A86" s="30">
        <v>81</v>
      </c>
      <c r="B86" s="97">
        <f>IF(General!$C$10=1,'Class 1'!D86,'Class 1'!C86)</f>
        <v>0</v>
      </c>
      <c r="C86" s="125"/>
      <c r="D86" s="109"/>
      <c r="E86" s="108">
        <f>IF(C86&lt;&gt;0,VLOOKUP(C86,General!$A$15:$C$114,2,FALSE),0)</f>
        <v>0</v>
      </c>
      <c r="F86" s="108">
        <f>IF(C86&lt;&gt;0,VLOOKUP(C86,General!$A$15:$C$114,3,FALSE),0)</f>
        <v>0</v>
      </c>
      <c r="G86" s="122"/>
      <c r="H86" s="32">
        <f t="shared" si="8"/>
        <v>0</v>
      </c>
      <c r="AE86" s="25">
        <v>81</v>
      </c>
      <c r="AF86" s="26"/>
      <c r="AG86" s="27">
        <f t="shared" ref="AG86:AG105" si="9">C86</f>
        <v>0</v>
      </c>
      <c r="AH86" s="28">
        <f t="shared" ref="AH86:AJ105" si="10">E86</f>
        <v>0</v>
      </c>
      <c r="AI86" s="28">
        <f t="shared" si="10"/>
        <v>0</v>
      </c>
      <c r="AJ86" s="29">
        <f t="shared" si="10"/>
        <v>0</v>
      </c>
    </row>
    <row r="87" spans="1:36" x14ac:dyDescent="0.25">
      <c r="A87" s="30">
        <v>82</v>
      </c>
      <c r="B87" s="97">
        <f>IF(General!$C$10=1,'Class 1'!D87,'Class 1'!C87)</f>
        <v>0</v>
      </c>
      <c r="C87" s="125"/>
      <c r="D87" s="109"/>
      <c r="E87" s="108">
        <f>IF(C87&lt;&gt;0,VLOOKUP(C87,General!$A$15:$C$114,2,FALSE),0)</f>
        <v>0</v>
      </c>
      <c r="F87" s="108">
        <f>IF(C87&lt;&gt;0,VLOOKUP(C87,General!$A$15:$C$114,3,FALSE),0)</f>
        <v>0</v>
      </c>
      <c r="G87" s="122"/>
      <c r="H87" s="32">
        <f t="shared" si="8"/>
        <v>0</v>
      </c>
      <c r="AE87" s="25">
        <v>82</v>
      </c>
      <c r="AF87" s="26"/>
      <c r="AG87" s="27">
        <f t="shared" si="9"/>
        <v>0</v>
      </c>
      <c r="AH87" s="28">
        <f t="shared" si="10"/>
        <v>0</v>
      </c>
      <c r="AI87" s="28">
        <f t="shared" si="10"/>
        <v>0</v>
      </c>
      <c r="AJ87" s="29">
        <f t="shared" si="10"/>
        <v>0</v>
      </c>
    </row>
    <row r="88" spans="1:36" x14ac:dyDescent="0.25">
      <c r="A88" s="30">
        <v>83</v>
      </c>
      <c r="B88" s="97">
        <f>IF(General!$C$10=1,'Class 1'!D88,'Class 1'!C88)</f>
        <v>0</v>
      </c>
      <c r="C88" s="125"/>
      <c r="D88" s="109"/>
      <c r="E88" s="108">
        <f>IF(C88&lt;&gt;0,VLOOKUP(C88,General!$A$15:$C$114,2,FALSE),0)</f>
        <v>0</v>
      </c>
      <c r="F88" s="108">
        <f>IF(C88&lt;&gt;0,VLOOKUP(C88,General!$A$15:$C$114,3,FALSE),0)</f>
        <v>0</v>
      </c>
      <c r="G88" s="122"/>
      <c r="H88" s="32">
        <f t="shared" si="8"/>
        <v>0</v>
      </c>
      <c r="AE88" s="25">
        <v>83</v>
      </c>
      <c r="AF88" s="26"/>
      <c r="AG88" s="27">
        <f t="shared" si="9"/>
        <v>0</v>
      </c>
      <c r="AH88" s="28">
        <f t="shared" si="10"/>
        <v>0</v>
      </c>
      <c r="AI88" s="28">
        <f t="shared" si="10"/>
        <v>0</v>
      </c>
      <c r="AJ88" s="29">
        <f t="shared" si="10"/>
        <v>0</v>
      </c>
    </row>
    <row r="89" spans="1:36" x14ac:dyDescent="0.25">
      <c r="A89" s="30">
        <v>84</v>
      </c>
      <c r="B89" s="97">
        <f>IF(General!$C$10=1,'Class 1'!D89,'Class 1'!C89)</f>
        <v>0</v>
      </c>
      <c r="C89" s="125"/>
      <c r="D89" s="109"/>
      <c r="E89" s="108">
        <f>IF(C89&lt;&gt;0,VLOOKUP(C89,General!$A$15:$C$114,2,FALSE),0)</f>
        <v>0</v>
      </c>
      <c r="F89" s="108">
        <f>IF(C89&lt;&gt;0,VLOOKUP(C89,General!$A$15:$C$114,3,FALSE),0)</f>
        <v>0</v>
      </c>
      <c r="G89" s="122"/>
      <c r="H89" s="32">
        <f t="shared" si="8"/>
        <v>0</v>
      </c>
      <c r="AE89" s="25">
        <v>84</v>
      </c>
      <c r="AF89" s="26"/>
      <c r="AG89" s="27">
        <f t="shared" si="9"/>
        <v>0</v>
      </c>
      <c r="AH89" s="28">
        <f t="shared" si="10"/>
        <v>0</v>
      </c>
      <c r="AI89" s="28">
        <f t="shared" si="10"/>
        <v>0</v>
      </c>
      <c r="AJ89" s="29">
        <f t="shared" si="10"/>
        <v>0</v>
      </c>
    </row>
    <row r="90" spans="1:36" x14ac:dyDescent="0.25">
      <c r="A90" s="30">
        <v>85</v>
      </c>
      <c r="B90" s="97">
        <f>IF(General!$C$10=1,'Class 1'!D90,'Class 1'!C90)</f>
        <v>0</v>
      </c>
      <c r="C90" s="125"/>
      <c r="D90" s="109"/>
      <c r="E90" s="108">
        <f>IF(C90&lt;&gt;0,VLOOKUP(C90,General!$A$15:$C$114,2,FALSE),0)</f>
        <v>0</v>
      </c>
      <c r="F90" s="108">
        <f>IF(C90&lt;&gt;0,VLOOKUP(C90,General!$A$15:$C$114,3,FALSE),0)</f>
        <v>0</v>
      </c>
      <c r="G90" s="122"/>
      <c r="H90" s="32">
        <f t="shared" si="8"/>
        <v>0</v>
      </c>
      <c r="AE90" s="25">
        <v>85</v>
      </c>
      <c r="AF90" s="26"/>
      <c r="AG90" s="27">
        <f t="shared" si="9"/>
        <v>0</v>
      </c>
      <c r="AH90" s="28">
        <f t="shared" si="10"/>
        <v>0</v>
      </c>
      <c r="AI90" s="28">
        <f t="shared" si="10"/>
        <v>0</v>
      </c>
      <c r="AJ90" s="29">
        <f t="shared" si="10"/>
        <v>0</v>
      </c>
    </row>
    <row r="91" spans="1:36" x14ac:dyDescent="0.25">
      <c r="A91" s="30">
        <v>86</v>
      </c>
      <c r="B91" s="97">
        <f>IF(General!$C$10=1,'Class 1'!D91,'Class 1'!C91)</f>
        <v>0</v>
      </c>
      <c r="C91" s="125"/>
      <c r="D91" s="109"/>
      <c r="E91" s="108">
        <f>IF(C91&lt;&gt;0,VLOOKUP(C91,General!$A$15:$C$114,2,FALSE),0)</f>
        <v>0</v>
      </c>
      <c r="F91" s="108">
        <f>IF(C91&lt;&gt;0,VLOOKUP(C91,General!$A$15:$C$114,3,FALSE),0)</f>
        <v>0</v>
      </c>
      <c r="G91" s="122"/>
      <c r="H91" s="32">
        <f t="shared" si="8"/>
        <v>0</v>
      </c>
      <c r="AE91" s="25">
        <v>86</v>
      </c>
      <c r="AF91" s="26"/>
      <c r="AG91" s="27">
        <f t="shared" si="9"/>
        <v>0</v>
      </c>
      <c r="AH91" s="28">
        <f t="shared" si="10"/>
        <v>0</v>
      </c>
      <c r="AI91" s="28">
        <f t="shared" si="10"/>
        <v>0</v>
      </c>
      <c r="AJ91" s="29">
        <f t="shared" si="10"/>
        <v>0</v>
      </c>
    </row>
    <row r="92" spans="1:36" x14ac:dyDescent="0.25">
      <c r="A92" s="30">
        <v>87</v>
      </c>
      <c r="B92" s="97">
        <f>IF(General!$C$10=1,'Class 1'!D92,'Class 1'!C92)</f>
        <v>0</v>
      </c>
      <c r="C92" s="125"/>
      <c r="D92" s="109"/>
      <c r="E92" s="108">
        <f>IF(C92&lt;&gt;0,VLOOKUP(C92,General!$A$15:$C$114,2,FALSE),0)</f>
        <v>0</v>
      </c>
      <c r="F92" s="108">
        <f>IF(C92&lt;&gt;0,VLOOKUP(C92,General!$A$15:$C$114,3,FALSE),0)</f>
        <v>0</v>
      </c>
      <c r="G92" s="122"/>
      <c r="H92" s="32">
        <f t="shared" si="8"/>
        <v>0</v>
      </c>
      <c r="AE92" s="25">
        <v>87</v>
      </c>
      <c r="AF92" s="26"/>
      <c r="AG92" s="27">
        <f t="shared" si="9"/>
        <v>0</v>
      </c>
      <c r="AH92" s="28">
        <f t="shared" si="10"/>
        <v>0</v>
      </c>
      <c r="AI92" s="28">
        <f t="shared" si="10"/>
        <v>0</v>
      </c>
      <c r="AJ92" s="29">
        <f t="shared" si="10"/>
        <v>0</v>
      </c>
    </row>
    <row r="93" spans="1:36" x14ac:dyDescent="0.25">
      <c r="A93" s="30">
        <v>88</v>
      </c>
      <c r="B93" s="97">
        <f>IF(General!$C$10=1,'Class 1'!D93,'Class 1'!C93)</f>
        <v>0</v>
      </c>
      <c r="C93" s="125"/>
      <c r="D93" s="109"/>
      <c r="E93" s="108">
        <f>IF(C93&lt;&gt;0,VLOOKUP(C93,General!$A$15:$C$114,2,FALSE),0)</f>
        <v>0</v>
      </c>
      <c r="F93" s="108">
        <f>IF(C93&lt;&gt;0,VLOOKUP(C93,General!$A$15:$C$114,3,FALSE),0)</f>
        <v>0</v>
      </c>
      <c r="G93" s="122"/>
      <c r="H93" s="32">
        <f t="shared" si="8"/>
        <v>0</v>
      </c>
      <c r="AE93" s="25">
        <v>88</v>
      </c>
      <c r="AF93" s="26"/>
      <c r="AG93" s="27">
        <f t="shared" si="9"/>
        <v>0</v>
      </c>
      <c r="AH93" s="28">
        <f t="shared" si="10"/>
        <v>0</v>
      </c>
      <c r="AI93" s="28">
        <f t="shared" si="10"/>
        <v>0</v>
      </c>
      <c r="AJ93" s="29">
        <f t="shared" si="10"/>
        <v>0</v>
      </c>
    </row>
    <row r="94" spans="1:36" x14ac:dyDescent="0.25">
      <c r="A94" s="30">
        <v>89</v>
      </c>
      <c r="B94" s="97">
        <f>IF(General!$C$10=1,'Class 1'!D94,'Class 1'!C94)</f>
        <v>0</v>
      </c>
      <c r="C94" s="125"/>
      <c r="D94" s="109"/>
      <c r="E94" s="108">
        <f>IF(C94&lt;&gt;0,VLOOKUP(C94,General!$A$15:$C$114,2,FALSE),0)</f>
        <v>0</v>
      </c>
      <c r="F94" s="108">
        <f>IF(C94&lt;&gt;0,VLOOKUP(C94,General!$A$15:$C$114,3,FALSE),0)</f>
        <v>0</v>
      </c>
      <c r="G94" s="122"/>
      <c r="H94" s="32">
        <f t="shared" si="8"/>
        <v>0</v>
      </c>
      <c r="AE94" s="25">
        <v>89</v>
      </c>
      <c r="AF94" s="26"/>
      <c r="AG94" s="27">
        <f t="shared" si="9"/>
        <v>0</v>
      </c>
      <c r="AH94" s="28">
        <f t="shared" si="10"/>
        <v>0</v>
      </c>
      <c r="AI94" s="28">
        <f t="shared" si="10"/>
        <v>0</v>
      </c>
      <c r="AJ94" s="29">
        <f t="shared" si="10"/>
        <v>0</v>
      </c>
    </row>
    <row r="95" spans="1:36" x14ac:dyDescent="0.25">
      <c r="A95" s="30">
        <v>90</v>
      </c>
      <c r="B95" s="97">
        <f>IF(General!$C$10=1,'Class 1'!D95,'Class 1'!C95)</f>
        <v>0</v>
      </c>
      <c r="C95" s="125"/>
      <c r="D95" s="109"/>
      <c r="E95" s="108">
        <f>IF(C95&lt;&gt;0,VLOOKUP(C95,General!$A$15:$C$114,2,FALSE),0)</f>
        <v>0</v>
      </c>
      <c r="F95" s="108">
        <f>IF(C95&lt;&gt;0,VLOOKUP(C95,General!$A$15:$C$114,3,FALSE),0)</f>
        <v>0</v>
      </c>
      <c r="G95" s="122"/>
      <c r="H95" s="32">
        <f t="shared" si="8"/>
        <v>0</v>
      </c>
      <c r="AE95" s="25">
        <v>90</v>
      </c>
      <c r="AF95" s="26"/>
      <c r="AG95" s="27">
        <f t="shared" si="9"/>
        <v>0</v>
      </c>
      <c r="AH95" s="28">
        <f t="shared" si="10"/>
        <v>0</v>
      </c>
      <c r="AI95" s="28">
        <f t="shared" si="10"/>
        <v>0</v>
      </c>
      <c r="AJ95" s="29">
        <f t="shared" si="10"/>
        <v>0</v>
      </c>
    </row>
    <row r="96" spans="1:36" x14ac:dyDescent="0.25">
      <c r="A96" s="30">
        <v>91</v>
      </c>
      <c r="B96" s="97">
        <f>IF(General!$C$10=1,'Class 1'!D96,'Class 1'!C96)</f>
        <v>0</v>
      </c>
      <c r="C96" s="125"/>
      <c r="D96" s="109"/>
      <c r="E96" s="108">
        <f>IF(C96&lt;&gt;0,VLOOKUP(C96,General!$A$15:$C$114,2,FALSE),0)</f>
        <v>0</v>
      </c>
      <c r="F96" s="108">
        <f>IF(C96&lt;&gt;0,VLOOKUP(C96,General!$A$15:$C$114,3,FALSE),0)</f>
        <v>0</v>
      </c>
      <c r="G96" s="122"/>
      <c r="H96" s="32">
        <f t="shared" si="8"/>
        <v>0</v>
      </c>
      <c r="AE96" s="25">
        <v>91</v>
      </c>
      <c r="AF96" s="26"/>
      <c r="AG96" s="27">
        <f t="shared" si="9"/>
        <v>0</v>
      </c>
      <c r="AH96" s="28">
        <f t="shared" si="10"/>
        <v>0</v>
      </c>
      <c r="AI96" s="28">
        <f t="shared" si="10"/>
        <v>0</v>
      </c>
      <c r="AJ96" s="29">
        <f t="shared" si="10"/>
        <v>0</v>
      </c>
    </row>
    <row r="97" spans="1:36" x14ac:dyDescent="0.25">
      <c r="A97" s="30">
        <v>92</v>
      </c>
      <c r="B97" s="97">
        <f>IF(General!$C$10=1,'Class 1'!D97,'Class 1'!C97)</f>
        <v>0</v>
      </c>
      <c r="C97" s="125"/>
      <c r="D97" s="109"/>
      <c r="E97" s="108">
        <f>IF(C97&lt;&gt;0,VLOOKUP(C97,General!$A$15:$C$114,2,FALSE),0)</f>
        <v>0</v>
      </c>
      <c r="F97" s="108">
        <f>IF(C97&lt;&gt;0,VLOOKUP(C97,General!$A$15:$C$114,3,FALSE),0)</f>
        <v>0</v>
      </c>
      <c r="G97" s="122"/>
      <c r="H97" s="32">
        <f t="shared" si="8"/>
        <v>0</v>
      </c>
      <c r="AE97" s="25">
        <v>92</v>
      </c>
      <c r="AF97" s="26"/>
      <c r="AG97" s="27">
        <f t="shared" si="9"/>
        <v>0</v>
      </c>
      <c r="AH97" s="28">
        <f t="shared" si="10"/>
        <v>0</v>
      </c>
      <c r="AI97" s="28">
        <f t="shared" si="10"/>
        <v>0</v>
      </c>
      <c r="AJ97" s="29">
        <f t="shared" si="10"/>
        <v>0</v>
      </c>
    </row>
    <row r="98" spans="1:36" x14ac:dyDescent="0.25">
      <c r="A98" s="30">
        <v>93</v>
      </c>
      <c r="B98" s="97">
        <f>IF(General!$C$10=1,'Class 1'!D98,'Class 1'!C98)</f>
        <v>0</v>
      </c>
      <c r="C98" s="125"/>
      <c r="D98" s="109"/>
      <c r="E98" s="108">
        <f>IF(C98&lt;&gt;0,VLOOKUP(C98,General!$A$15:$C$114,2,FALSE),0)</f>
        <v>0</v>
      </c>
      <c r="F98" s="108">
        <f>IF(C98&lt;&gt;0,VLOOKUP(C98,General!$A$15:$C$114,3,FALSE),0)</f>
        <v>0</v>
      </c>
      <c r="G98" s="122"/>
      <c r="H98" s="32">
        <f t="shared" si="8"/>
        <v>0</v>
      </c>
      <c r="J98">
        <f>RANK(O98,O$98:O$101,1)</f>
        <v>1</v>
      </c>
      <c r="L98">
        <v>3</v>
      </c>
      <c r="M98" s="66">
        <f>VLOOKUP(L98,$L$8:$N$11,2,FALSE)</f>
        <v>0</v>
      </c>
      <c r="N98" s="66">
        <f>VLOOKUP(L98,$L$8:$N$11,3,FALSE)</f>
        <v>0</v>
      </c>
      <c r="O98" s="67">
        <f>IF(M98&gt;0,VLOOKUP(M98,B$6:G$21,6,FALSE),999)</f>
        <v>999</v>
      </c>
      <c r="AE98" s="25">
        <v>93</v>
      </c>
      <c r="AF98" s="26"/>
      <c r="AG98" s="27">
        <f t="shared" si="9"/>
        <v>0</v>
      </c>
      <c r="AH98" s="28">
        <f t="shared" si="10"/>
        <v>0</v>
      </c>
      <c r="AI98" s="28">
        <f t="shared" si="10"/>
        <v>0</v>
      </c>
      <c r="AJ98" s="29">
        <f t="shared" si="10"/>
        <v>0</v>
      </c>
    </row>
    <row r="99" spans="1:36" x14ac:dyDescent="0.25">
      <c r="A99" s="30">
        <v>94</v>
      </c>
      <c r="B99" s="97">
        <f>IF(General!$C$10=1,'Class 1'!D99,'Class 1'!C99)</f>
        <v>0</v>
      </c>
      <c r="C99" s="125"/>
      <c r="D99" s="109"/>
      <c r="E99" s="108">
        <f>IF(C99&lt;&gt;0,VLOOKUP(C99,General!$A$15:$C$114,2,FALSE),0)</f>
        <v>0</v>
      </c>
      <c r="F99" s="108">
        <f>IF(C99&lt;&gt;0,VLOOKUP(C99,General!$A$15:$C$114,3,FALSE),0)</f>
        <v>0</v>
      </c>
      <c r="G99" s="122"/>
      <c r="H99" s="32">
        <f t="shared" si="8"/>
        <v>0</v>
      </c>
      <c r="J99">
        <f t="shared" ref="J99:J101" si="11">RANK(O99,O$98:O$101,1)</f>
        <v>1</v>
      </c>
      <c r="L99">
        <v>3</v>
      </c>
      <c r="M99" s="66">
        <f>VLOOKUP($L99,$L$15:$N$18,2,FALSE)</f>
        <v>0</v>
      </c>
      <c r="N99" s="66">
        <f>VLOOKUP($L99,$L$15:$N$18,3,FALSE)</f>
        <v>0</v>
      </c>
      <c r="O99" s="67">
        <f t="shared" ref="O99:O105" si="12">IF(M99&gt;0,VLOOKUP(M99,B$6:G$21,6,FALSE),999)</f>
        <v>999</v>
      </c>
      <c r="AE99" s="25">
        <v>94</v>
      </c>
      <c r="AF99" s="26"/>
      <c r="AG99" s="27">
        <f t="shared" si="9"/>
        <v>0</v>
      </c>
      <c r="AH99" s="28">
        <f t="shared" si="10"/>
        <v>0</v>
      </c>
      <c r="AI99" s="28">
        <f t="shared" si="10"/>
        <v>0</v>
      </c>
      <c r="AJ99" s="29">
        <f t="shared" si="10"/>
        <v>0</v>
      </c>
    </row>
    <row r="100" spans="1:36" x14ac:dyDescent="0.25">
      <c r="A100" s="30">
        <v>95</v>
      </c>
      <c r="B100" s="97">
        <f>IF(General!$C$10=1,'Class 1'!D100,'Class 1'!C100)</f>
        <v>0</v>
      </c>
      <c r="C100" s="125"/>
      <c r="D100" s="109"/>
      <c r="E100" s="108">
        <f>IF(C100&lt;&gt;0,VLOOKUP(C100,General!$A$15:$C$114,2,FALSE),0)</f>
        <v>0</v>
      </c>
      <c r="F100" s="108">
        <f>IF(C100&lt;&gt;0,VLOOKUP(C100,General!$A$15:$C$114,3,FALSE),0)</f>
        <v>0</v>
      </c>
      <c r="G100" s="122"/>
      <c r="H100" s="32">
        <f t="shared" si="8"/>
        <v>0</v>
      </c>
      <c r="J100">
        <f t="shared" si="11"/>
        <v>1</v>
      </c>
      <c r="L100">
        <v>3</v>
      </c>
      <c r="M100" s="66">
        <f>VLOOKUP($L100,$L22:$N$25,2,FALSE)</f>
        <v>0</v>
      </c>
      <c r="N100" s="66">
        <f>VLOOKUP($L100,$L22:$N$125,3,FALSE)</f>
        <v>0</v>
      </c>
      <c r="O100" s="67">
        <f t="shared" si="12"/>
        <v>999</v>
      </c>
      <c r="AE100" s="25">
        <v>95</v>
      </c>
      <c r="AF100" s="26"/>
      <c r="AG100" s="27">
        <f t="shared" si="9"/>
        <v>0</v>
      </c>
      <c r="AH100" s="28">
        <f t="shared" si="10"/>
        <v>0</v>
      </c>
      <c r="AI100" s="28">
        <f t="shared" si="10"/>
        <v>0</v>
      </c>
      <c r="AJ100" s="29">
        <f t="shared" si="10"/>
        <v>0</v>
      </c>
    </row>
    <row r="101" spans="1:36" x14ac:dyDescent="0.25">
      <c r="A101" s="30">
        <v>96</v>
      </c>
      <c r="B101" s="97">
        <f>IF(General!$C$10=1,'Class 1'!D101,'Class 1'!C101)</f>
        <v>0</v>
      </c>
      <c r="C101" s="125"/>
      <c r="D101" s="109"/>
      <c r="E101" s="108">
        <f>IF(C101&lt;&gt;0,VLOOKUP(C101,General!$A$15:$C$114,2,FALSE),0)</f>
        <v>0</v>
      </c>
      <c r="F101" s="108">
        <f>IF(C101&lt;&gt;0,VLOOKUP(C101,General!$A$15:$C$114,3,FALSE),0)</f>
        <v>0</v>
      </c>
      <c r="G101" s="122"/>
      <c r="H101" s="32">
        <f t="shared" si="8"/>
        <v>0</v>
      </c>
      <c r="J101">
        <f t="shared" si="11"/>
        <v>1</v>
      </c>
      <c r="L101">
        <v>3</v>
      </c>
      <c r="M101" s="66">
        <f>VLOOKUP($L101,$L29:$N$32,2,FALSE)</f>
        <v>0</v>
      </c>
      <c r="N101" s="66">
        <f>VLOOKUP($L101,$L29:$N$32,3,FALSE)</f>
        <v>0</v>
      </c>
      <c r="O101" s="67">
        <f t="shared" si="12"/>
        <v>999</v>
      </c>
      <c r="AE101" s="25">
        <v>96</v>
      </c>
      <c r="AF101" s="26"/>
      <c r="AG101" s="27">
        <f t="shared" si="9"/>
        <v>0</v>
      </c>
      <c r="AH101" s="28">
        <f t="shared" si="10"/>
        <v>0</v>
      </c>
      <c r="AI101" s="28">
        <f t="shared" si="10"/>
        <v>0</v>
      </c>
      <c r="AJ101" s="29">
        <f t="shared" si="10"/>
        <v>0</v>
      </c>
    </row>
    <row r="102" spans="1:36" x14ac:dyDescent="0.25">
      <c r="A102" s="30">
        <v>97</v>
      </c>
      <c r="B102" s="97">
        <f>IF(General!$C$10=1,'Class 1'!D102,'Class 1'!C102)</f>
        <v>0</v>
      </c>
      <c r="C102" s="125"/>
      <c r="D102" s="109"/>
      <c r="E102" s="108">
        <f>IF(C102&lt;&gt;0,VLOOKUP(C102,General!$A$15:$C$114,2,FALSE),0)</f>
        <v>0</v>
      </c>
      <c r="F102" s="108">
        <f>IF(C102&lt;&gt;0,VLOOKUP(C102,General!$A$15:$C$114,3,FALSE),0)</f>
        <v>0</v>
      </c>
      <c r="G102" s="122"/>
      <c r="H102" s="32">
        <f t="shared" si="8"/>
        <v>0</v>
      </c>
      <c r="J102">
        <f>RANK(O102,O$102:O$105,1)</f>
        <v>1</v>
      </c>
      <c r="L102">
        <v>4</v>
      </c>
      <c r="M102" s="66">
        <f>VLOOKUP($L102,$L$8:$N$11,2,FALSE)</f>
        <v>0</v>
      </c>
      <c r="N102" s="66">
        <f>VLOOKUP($L102,$L$8:$N$11,3,FALSE)</f>
        <v>0</v>
      </c>
      <c r="O102" s="67">
        <f t="shared" si="12"/>
        <v>999</v>
      </c>
      <c r="Q102">
        <f>RANK(V102,V$102:V$103,1)</f>
        <v>1</v>
      </c>
      <c r="S102">
        <v>3</v>
      </c>
      <c r="T102" s="66">
        <f>VLOOKUP($S102,$S$12:$U$14,2,FALSE)</f>
        <v>0</v>
      </c>
      <c r="U102" s="66">
        <f>VLOOKUP($S102,$S$12:$U$14,3,FALSE)</f>
        <v>0</v>
      </c>
      <c r="V102" s="67">
        <f>IF(T102&gt;0,VLOOKUP(T102,B$6:K$21,6,FALSE),999)</f>
        <v>999</v>
      </c>
      <c r="AE102" s="25">
        <v>97</v>
      </c>
      <c r="AF102" s="26"/>
      <c r="AG102" s="27">
        <f t="shared" si="9"/>
        <v>0</v>
      </c>
      <c r="AH102" s="28">
        <f t="shared" si="10"/>
        <v>0</v>
      </c>
      <c r="AI102" s="28">
        <f t="shared" si="10"/>
        <v>0</v>
      </c>
      <c r="AJ102" s="29">
        <f t="shared" si="10"/>
        <v>0</v>
      </c>
    </row>
    <row r="103" spans="1:36" x14ac:dyDescent="0.25">
      <c r="A103" s="30">
        <v>98</v>
      </c>
      <c r="B103" s="97">
        <f>IF(General!$C$10=1,'Class 1'!D103,'Class 1'!C103)</f>
        <v>0</v>
      </c>
      <c r="C103" s="125"/>
      <c r="D103" s="109"/>
      <c r="E103" s="108">
        <f>IF(C103&lt;&gt;0,VLOOKUP(C103,General!$A$15:$C$114,2,FALSE),0)</f>
        <v>0</v>
      </c>
      <c r="F103" s="108">
        <f>IF(C103&lt;&gt;0,VLOOKUP(C103,General!$A$15:$C$114,3,FALSE),0)</f>
        <v>0</v>
      </c>
      <c r="G103" s="122"/>
      <c r="H103" s="32">
        <f t="shared" si="8"/>
        <v>0</v>
      </c>
      <c r="J103">
        <f t="shared" ref="J103:J105" si="13">RANK(O103,O$102:O$105,1)</f>
        <v>1</v>
      </c>
      <c r="L103">
        <v>4</v>
      </c>
      <c r="M103" s="66">
        <f>VLOOKUP($L103,$L$15:$N$18,2,FALSE)</f>
        <v>0</v>
      </c>
      <c r="N103" s="66">
        <f>VLOOKUP($L103,$L$15:$N$18,3,FALSE)</f>
        <v>0</v>
      </c>
      <c r="O103" s="67">
        <f t="shared" si="12"/>
        <v>999</v>
      </c>
      <c r="Q103">
        <f>RANK(V103,V$102:V$103,1)</f>
        <v>1</v>
      </c>
      <c r="S103">
        <v>3</v>
      </c>
      <c r="T103" s="66">
        <f>VLOOKUP($S103,$S$26:$U$28,2,FALSE)</f>
        <v>0</v>
      </c>
      <c r="U103" s="66">
        <f>VLOOKUP($S103,$S$26:$U$28,3,FALSE)</f>
        <v>0</v>
      </c>
      <c r="V103" s="67">
        <f t="shared" ref="V103:V105" si="14">IF(T103&gt;0,VLOOKUP(T103,B$6:K$21,6,FALSE),999)</f>
        <v>999</v>
      </c>
      <c r="AE103" s="25">
        <v>98</v>
      </c>
      <c r="AF103" s="26"/>
      <c r="AG103" s="27">
        <f t="shared" si="9"/>
        <v>0</v>
      </c>
      <c r="AH103" s="28">
        <f t="shared" si="10"/>
        <v>0</v>
      </c>
      <c r="AI103" s="28">
        <f t="shared" si="10"/>
        <v>0</v>
      </c>
      <c r="AJ103" s="29">
        <f t="shared" si="10"/>
        <v>0</v>
      </c>
    </row>
    <row r="104" spans="1:36" x14ac:dyDescent="0.25">
      <c r="A104" s="30">
        <v>99</v>
      </c>
      <c r="B104" s="97">
        <f>IF(General!$C$10=1,'Class 1'!D104,'Class 1'!C104)</f>
        <v>0</v>
      </c>
      <c r="C104" s="125"/>
      <c r="D104" s="109"/>
      <c r="E104" s="108">
        <f>IF(C104&lt;&gt;0,VLOOKUP(C104,General!$A$15:$C$114,2,FALSE),0)</f>
        <v>0</v>
      </c>
      <c r="F104" s="108">
        <f>IF(C104&lt;&gt;0,VLOOKUP(C104,General!$A$15:$C$114,3,FALSE),0)</f>
        <v>0</v>
      </c>
      <c r="G104" s="122"/>
      <c r="H104" s="32">
        <f t="shared" si="8"/>
        <v>0</v>
      </c>
      <c r="J104">
        <f t="shared" si="13"/>
        <v>1</v>
      </c>
      <c r="L104">
        <v>4</v>
      </c>
      <c r="M104" s="66">
        <f>VLOOKUP($L104,$L22:$N$25,2,FALSE)</f>
        <v>0</v>
      </c>
      <c r="N104" s="66">
        <f>VLOOKUP($L104,$L22:$N$25,3,FALSE)</f>
        <v>0</v>
      </c>
      <c r="O104" s="67">
        <f t="shared" si="12"/>
        <v>999</v>
      </c>
      <c r="Q104">
        <f>RANK(V104,V$104:V$105,1)</f>
        <v>1</v>
      </c>
      <c r="S104">
        <v>4</v>
      </c>
      <c r="T104" s="66">
        <f>VLOOKUP($S104,$S$12:$U$15,2,FALSE)</f>
        <v>0</v>
      </c>
      <c r="U104" s="66">
        <f>VLOOKUP($S104,$S$12:$U$15,3,FALSE)</f>
        <v>0</v>
      </c>
      <c r="V104" s="67">
        <f t="shared" si="14"/>
        <v>999</v>
      </c>
      <c r="AE104" s="25">
        <v>99</v>
      </c>
      <c r="AF104" s="26"/>
      <c r="AG104" s="27">
        <f t="shared" si="9"/>
        <v>0</v>
      </c>
      <c r="AH104" s="28">
        <f t="shared" si="10"/>
        <v>0</v>
      </c>
      <c r="AI104" s="28">
        <f t="shared" si="10"/>
        <v>0</v>
      </c>
      <c r="AJ104" s="29">
        <f t="shared" si="10"/>
        <v>0</v>
      </c>
    </row>
    <row r="105" spans="1:36" x14ac:dyDescent="0.25">
      <c r="A105" s="68">
        <v>100</v>
      </c>
      <c r="B105" s="98">
        <f>IF(General!$C$10=1,'Class 1'!D105,'Class 1'!C105)</f>
        <v>0</v>
      </c>
      <c r="C105" s="126"/>
      <c r="D105" s="110"/>
      <c r="E105" s="108">
        <f>IF(C105&lt;&gt;0,VLOOKUP(C105,General!$A$15:$C$114,2,FALSE),0)</f>
        <v>0</v>
      </c>
      <c r="F105" s="108">
        <f>IF(C105&lt;&gt;0,VLOOKUP(C105,General!$A$15:$C$114,3,FALSE),0)</f>
        <v>0</v>
      </c>
      <c r="G105" s="123"/>
      <c r="H105" s="32">
        <f t="shared" si="8"/>
        <v>0</v>
      </c>
      <c r="J105">
        <f t="shared" si="13"/>
        <v>1</v>
      </c>
      <c r="L105">
        <v>4</v>
      </c>
      <c r="M105" s="66">
        <f>VLOOKUP($L105,$L$29:$N32,2,FALSE)</f>
        <v>0</v>
      </c>
      <c r="N105" s="66">
        <f>VLOOKUP($L105,$L$29:$N32,3,FALSE)</f>
        <v>0</v>
      </c>
      <c r="O105" s="67">
        <f t="shared" si="12"/>
        <v>999</v>
      </c>
      <c r="Q105">
        <f>RANK(V105,V$104:V$105,1)</f>
        <v>1</v>
      </c>
      <c r="S105">
        <v>4</v>
      </c>
      <c r="T105" s="66">
        <f>VLOOKUP($S105,$S$26:$U$29,2,FALSE)</f>
        <v>0</v>
      </c>
      <c r="U105" s="66">
        <f>VLOOKUP($S105,$S$26:$U$29,3,FALSE)</f>
        <v>0</v>
      </c>
      <c r="V105" s="67">
        <f t="shared" si="14"/>
        <v>999</v>
      </c>
      <c r="AE105" s="70">
        <v>100</v>
      </c>
      <c r="AF105" s="71"/>
      <c r="AG105" s="72">
        <f t="shared" si="9"/>
        <v>0</v>
      </c>
      <c r="AH105" s="73">
        <f t="shared" si="10"/>
        <v>0</v>
      </c>
      <c r="AI105" s="73">
        <f t="shared" si="10"/>
        <v>0</v>
      </c>
      <c r="AJ105" s="29">
        <f t="shared" si="10"/>
        <v>0</v>
      </c>
    </row>
    <row r="106" spans="1:36" x14ac:dyDescent="0.25">
      <c r="C106" s="1">
        <f>COUNTIF(C6:C105,"&gt;0")</f>
        <v>0</v>
      </c>
    </row>
  </sheetData>
  <sheetProtection sheet="1" objects="1" scenarios="1"/>
  <mergeCells count="2">
    <mergeCell ref="J2:R2"/>
    <mergeCell ref="U2:X2"/>
  </mergeCells>
  <pageMargins left="0.7" right="0.7" top="0.75" bottom="0.75" header="0.3" footer="0.3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6"/>
  <sheetViews>
    <sheetView showZeros="0" zoomScale="80" zoomScaleNormal="80" zoomScalePageLayoutView="80" workbookViewId="0">
      <selection activeCell="G6" sqref="G6:G23"/>
    </sheetView>
  </sheetViews>
  <sheetFormatPr defaultColWidth="11.42578125" defaultRowHeight="15" x14ac:dyDescent="0.25"/>
  <cols>
    <col min="1" max="1" width="4.42578125" style="1" customWidth="1"/>
    <col min="2" max="2" width="4.42578125" style="1" hidden="1" customWidth="1"/>
    <col min="3" max="3" width="5.42578125" style="1" customWidth="1"/>
    <col min="4" max="4" width="5.42578125" style="1" hidden="1" customWidth="1"/>
    <col min="5" max="6" width="18.5703125" style="1" customWidth="1"/>
    <col min="7" max="7" width="11.7109375" style="1" bestFit="1" customWidth="1"/>
    <col min="8" max="8" width="9.42578125" style="1" bestFit="1" customWidth="1"/>
    <col min="9" max="9" width="3.42578125" customWidth="1"/>
    <col min="10" max="10" width="6.140625" customWidth="1"/>
    <col min="11" max="12" width="5.5703125" hidden="1" customWidth="1"/>
    <col min="13" max="13" width="6.140625" customWidth="1"/>
    <col min="14" max="14" width="28.5703125" customWidth="1"/>
    <col min="15" max="15" width="10" hidden="1" customWidth="1"/>
    <col min="16" max="16" width="5.85546875" bestFit="1" customWidth="1"/>
    <col min="17" max="17" width="11.28515625" bestFit="1" customWidth="1"/>
    <col min="18" max="18" width="6.140625" customWidth="1"/>
    <col min="19" max="19" width="5.5703125" hidden="1" customWidth="1"/>
    <col min="20" max="20" width="6.140625" customWidth="1"/>
    <col min="21" max="21" width="28.5703125" customWidth="1"/>
    <col min="22" max="22" width="10" hidden="1" customWidth="1"/>
    <col min="23" max="23" width="5.85546875" bestFit="1" customWidth="1"/>
    <col min="24" max="24" width="2.85546875" customWidth="1"/>
    <col min="25" max="25" width="5.85546875" style="3" hidden="1" customWidth="1"/>
    <col min="26" max="26" width="6.140625" customWidth="1"/>
    <col min="27" max="27" width="28.5703125" customWidth="1"/>
    <col min="28" max="28" width="10.140625" hidden="1" customWidth="1"/>
    <col min="29" max="29" width="5.42578125" customWidth="1"/>
    <col min="30" max="30" width="4.42578125" customWidth="1"/>
    <col min="31" max="31" width="11.42578125" customWidth="1"/>
    <col min="32" max="32" width="2" hidden="1" customWidth="1"/>
    <col min="33" max="33" width="6.42578125" bestFit="1" customWidth="1"/>
    <col min="34" max="34" width="22.42578125" style="4" bestFit="1" customWidth="1"/>
    <col min="35" max="35" width="18.5703125" style="4" customWidth="1"/>
    <col min="36" max="36" width="14.140625" bestFit="1" customWidth="1"/>
  </cols>
  <sheetData>
    <row r="1" spans="1:36" ht="14.45" x14ac:dyDescent="0.35">
      <c r="M1" s="2"/>
    </row>
    <row r="2" spans="1:36" ht="71.25" customHeight="1" x14ac:dyDescent="0.6">
      <c r="J2" s="142" t="str">
        <f>CONCATENATE(General!F18,General!F22,General!F19,General!F22,General!F20,General!F22,General!F21)</f>
        <v xml:space="preserve">   </v>
      </c>
      <c r="K2" s="142"/>
      <c r="L2" s="142"/>
      <c r="M2" s="142"/>
      <c r="N2" s="142"/>
      <c r="O2" s="142"/>
      <c r="P2" s="142"/>
      <c r="Q2" s="142"/>
      <c r="R2" s="142"/>
      <c r="U2" s="142" t="str">
        <f>General!H2</f>
        <v>Ladies</v>
      </c>
      <c r="V2" s="142"/>
      <c r="W2" s="142"/>
      <c r="X2" s="142"/>
      <c r="AB2" s="5"/>
    </row>
    <row r="3" spans="1:36" ht="14.45" customHeight="1" x14ac:dyDescent="0.35">
      <c r="U3" s="6"/>
      <c r="V3" s="6"/>
    </row>
    <row r="4" spans="1:36" ht="18" customHeight="1" x14ac:dyDescent="0.4">
      <c r="A4" s="7" t="s">
        <v>0</v>
      </c>
      <c r="B4" s="7"/>
      <c r="J4" s="8"/>
      <c r="K4" s="8"/>
      <c r="L4" s="8"/>
      <c r="N4" s="9"/>
      <c r="O4" s="9"/>
      <c r="AE4" s="10" t="s">
        <v>1</v>
      </c>
      <c r="AF4" s="8"/>
    </row>
    <row r="5" spans="1:36" ht="14.45" customHeight="1" x14ac:dyDescent="0.35">
      <c r="A5" s="11" t="s">
        <v>2</v>
      </c>
      <c r="B5" s="11"/>
      <c r="C5" s="12" t="s">
        <v>3</v>
      </c>
      <c r="D5" s="12" t="s">
        <v>31</v>
      </c>
      <c r="E5" s="13" t="s">
        <v>4</v>
      </c>
      <c r="F5" s="13" t="s">
        <v>5</v>
      </c>
      <c r="G5" s="11" t="s">
        <v>17</v>
      </c>
      <c r="H5" s="11" t="s">
        <v>6</v>
      </c>
      <c r="AE5" s="14" t="s">
        <v>2</v>
      </c>
      <c r="AF5" s="15"/>
      <c r="AG5" s="16" t="s">
        <v>3</v>
      </c>
      <c r="AH5" s="17" t="s">
        <v>4</v>
      </c>
      <c r="AI5" s="18" t="s">
        <v>5</v>
      </c>
      <c r="AJ5" s="19" t="s">
        <v>18</v>
      </c>
    </row>
    <row r="6" spans="1:36" ht="14.45" customHeight="1" x14ac:dyDescent="0.35">
      <c r="A6" s="20">
        <v>1</v>
      </c>
      <c r="B6" s="96">
        <f>IF(General!$C$10=1,'Class 1'!D6,'Class 1'!C6)</f>
        <v>0</v>
      </c>
      <c r="C6" s="124"/>
      <c r="D6" s="108">
        <f>IF(General!$C$10=1,'Class 1'!A6,0)</f>
        <v>0</v>
      </c>
      <c r="E6" s="108">
        <f>IF(C6&lt;&gt;0,VLOOKUP(C6,General!$A$15:$C$114,2,FALSE),0)</f>
        <v>0</v>
      </c>
      <c r="F6" s="108">
        <f>IF(C6&lt;&gt;0,VLOOKUP(C6,General!$A$15:$C$114,3,FALSE),0)</f>
        <v>0</v>
      </c>
      <c r="G6" s="121"/>
      <c r="H6" s="22"/>
      <c r="J6" s="23" t="s">
        <v>7</v>
      </c>
      <c r="K6" s="23"/>
      <c r="L6" s="23"/>
      <c r="M6" s="23"/>
      <c r="N6" s="9">
        <f>General!H5</f>
        <v>0</v>
      </c>
      <c r="O6" s="9"/>
      <c r="AE6" s="25">
        <v>1</v>
      </c>
      <c r="AF6" s="26">
        <v>1</v>
      </c>
      <c r="AG6" s="27">
        <f>VLOOKUP($AF6,$Y$19:$AB$22,2,FALSE)</f>
        <v>0</v>
      </c>
      <c r="AH6" s="28">
        <f>IF(AG6&gt;0,VLOOKUP($AG6,$B$6:$G$21,4,FALSE),0)</f>
        <v>0</v>
      </c>
      <c r="AI6" s="28">
        <f>IF(AH6&gt;0,VLOOKUP($AG6,$B$6:$G$21,5,FALSE),0)</f>
        <v>0</v>
      </c>
      <c r="AJ6" s="29">
        <f>IF(AG6&gt;0,VLOOKUP(AG6,$B$6:$G$105,6,FALSE),0)</f>
        <v>0</v>
      </c>
    </row>
    <row r="7" spans="1:36" ht="14.45" customHeight="1" x14ac:dyDescent="0.35">
      <c r="A7" s="30">
        <v>2</v>
      </c>
      <c r="B7" s="97">
        <f>IF(General!$C$10=1,'Class 1'!D7,'Class 1'!C7)</f>
        <v>0</v>
      </c>
      <c r="C7" s="125"/>
      <c r="D7" s="109">
        <f>IF(General!$C$10=1,'Class 1'!A7,0)</f>
        <v>0</v>
      </c>
      <c r="E7" s="108">
        <f>IF(C7&lt;&gt;0,VLOOKUP(C7,General!$A$15:$C$114,2,FALSE),0)</f>
        <v>0</v>
      </c>
      <c r="F7" s="108">
        <f>IF(C7&lt;&gt;0,VLOOKUP(C7,General!$A$15:$C$114,3,FALSE),0)</f>
        <v>0</v>
      </c>
      <c r="G7" s="122"/>
      <c r="H7" s="32">
        <f t="shared" ref="H7:H19" si="0">IF(G7&gt;0,G7-G$6,0)</f>
        <v>0</v>
      </c>
      <c r="J7" s="33"/>
      <c r="K7" s="33"/>
      <c r="L7" s="33"/>
      <c r="M7" s="12" t="s">
        <v>3</v>
      </c>
      <c r="N7" s="34" t="s">
        <v>4</v>
      </c>
      <c r="O7" s="35" t="s">
        <v>17</v>
      </c>
      <c r="P7" s="11" t="s">
        <v>2</v>
      </c>
      <c r="Q7" s="23"/>
      <c r="R7" s="23"/>
      <c r="S7" s="23"/>
      <c r="T7" s="23"/>
      <c r="U7" s="23"/>
      <c r="V7" s="23"/>
      <c r="W7" s="23"/>
      <c r="X7" s="23"/>
      <c r="Y7" s="36"/>
      <c r="Z7" s="23"/>
      <c r="AA7" s="23"/>
      <c r="AB7" s="23"/>
      <c r="AC7" s="23"/>
      <c r="AE7" s="25">
        <v>2</v>
      </c>
      <c r="AF7" s="26">
        <v>2</v>
      </c>
      <c r="AG7" s="27">
        <f>VLOOKUP($AF7,$Y$19:$AA$22,2,FALSE)</f>
        <v>0</v>
      </c>
      <c r="AH7" s="28">
        <f t="shared" ref="AH7:AH21" si="1">IF(AG7&gt;0,VLOOKUP($AG7,$B$6:$G$21,4,FALSE),0)</f>
        <v>0</v>
      </c>
      <c r="AI7" s="28">
        <f t="shared" ref="AI7:AI21" si="2">IF(AH7&gt;0,VLOOKUP($AG7,$B$6:$G$21,5,FALSE),0)</f>
        <v>0</v>
      </c>
      <c r="AJ7" s="29">
        <f t="shared" ref="AJ7:AJ21" si="3">IF(AG7&gt;0,VLOOKUP(AG7,$B$6:$G$105,6,FALSE),0)</f>
        <v>0</v>
      </c>
    </row>
    <row r="8" spans="1:36" ht="14.45" customHeight="1" x14ac:dyDescent="0.35">
      <c r="A8" s="30">
        <v>3</v>
      </c>
      <c r="B8" s="97">
        <f>IF(General!$C$10=1,'Class 1'!D8,'Class 1'!C8)</f>
        <v>0</v>
      </c>
      <c r="C8" s="125"/>
      <c r="D8" s="109">
        <f>IF(General!$C$10=1,'Class 1'!A8,0)</f>
        <v>0</v>
      </c>
      <c r="E8" s="108">
        <f>IF(C8&lt;&gt;0,VLOOKUP(C8,General!$A$15:$C$114,2,FALSE),0)</f>
        <v>0</v>
      </c>
      <c r="F8" s="108">
        <f>IF(C8&lt;&gt;0,VLOOKUP(C8,General!$A$15:$C$114,3,FALSE),0)</f>
        <v>0</v>
      </c>
      <c r="G8" s="122"/>
      <c r="H8" s="32">
        <f t="shared" si="0"/>
        <v>0</v>
      </c>
      <c r="J8" s="33"/>
      <c r="K8" s="37">
        <v>1</v>
      </c>
      <c r="L8" s="75">
        <f>P8</f>
        <v>1</v>
      </c>
      <c r="M8" s="78">
        <f>LOOKUP(K8,$A$6:$B$21)</f>
        <v>0</v>
      </c>
      <c r="N8" s="38">
        <f>LOOKUP(K8,$A$6:$E$21)</f>
        <v>0</v>
      </c>
      <c r="O8" s="21"/>
      <c r="P8" s="118">
        <v>1</v>
      </c>
      <c r="Q8" s="23"/>
      <c r="R8" s="23"/>
      <c r="S8" s="23"/>
      <c r="T8" s="23"/>
      <c r="U8" s="23"/>
      <c r="V8" s="23"/>
      <c r="W8" s="23"/>
      <c r="X8" s="23"/>
      <c r="Y8" s="36"/>
      <c r="Z8" s="23"/>
      <c r="AA8" s="23"/>
      <c r="AB8" s="23"/>
      <c r="AC8" s="23"/>
      <c r="AE8" s="25">
        <v>3</v>
      </c>
      <c r="AF8" s="26">
        <v>3</v>
      </c>
      <c r="AG8" s="27">
        <f>VLOOKUP($AF8,$Y$19:$AA$22,2,FALSE)</f>
        <v>0</v>
      </c>
      <c r="AH8" s="28">
        <f t="shared" si="1"/>
        <v>0</v>
      </c>
      <c r="AI8" s="28">
        <f t="shared" si="2"/>
        <v>0</v>
      </c>
      <c r="AJ8" s="29">
        <f t="shared" si="3"/>
        <v>0</v>
      </c>
    </row>
    <row r="9" spans="1:36" ht="12.75" customHeight="1" x14ac:dyDescent="0.35">
      <c r="A9" s="30">
        <v>4</v>
      </c>
      <c r="B9" s="97">
        <f>IF(General!$C$10=1,'Class 1'!D9,'Class 1'!C9)</f>
        <v>0</v>
      </c>
      <c r="C9" s="125"/>
      <c r="D9" s="109">
        <f>IF(General!$C$10=1,'Class 1'!A9,0)</f>
        <v>0</v>
      </c>
      <c r="E9" s="108">
        <f>IF(C9&lt;&gt;0,VLOOKUP(C9,General!$A$15:$C$114,2,FALSE),0)</f>
        <v>0</v>
      </c>
      <c r="F9" s="108">
        <f>IF(C9&lt;&gt;0,VLOOKUP(C9,General!$A$15:$C$114,3,FALSE),0)</f>
        <v>0</v>
      </c>
      <c r="G9" s="122"/>
      <c r="H9" s="32">
        <f t="shared" si="0"/>
        <v>0</v>
      </c>
      <c r="J9" s="39" t="s">
        <v>8</v>
      </c>
      <c r="K9" s="40">
        <v>8</v>
      </c>
      <c r="L9" s="76">
        <f>P9</f>
        <v>3</v>
      </c>
      <c r="M9" s="79">
        <f>LOOKUP(K9,$A$6:$B$21)</f>
        <v>0</v>
      </c>
      <c r="N9" s="41">
        <f>LOOKUP(K9,$A$6:$E$21)</f>
        <v>0</v>
      </c>
      <c r="O9" s="31"/>
      <c r="P9" s="119">
        <v>3</v>
      </c>
      <c r="Q9" s="23"/>
      <c r="R9" s="23"/>
      <c r="S9" s="23"/>
      <c r="T9" s="23"/>
      <c r="U9" s="23"/>
      <c r="V9" s="23"/>
      <c r="W9" s="23"/>
      <c r="X9" s="23"/>
      <c r="Y9" s="36"/>
      <c r="Z9" s="23"/>
      <c r="AA9" s="23"/>
      <c r="AB9" s="23"/>
      <c r="AC9" s="23"/>
      <c r="AE9" s="25">
        <v>4</v>
      </c>
      <c r="AF9" s="26">
        <v>4</v>
      </c>
      <c r="AG9" s="27">
        <f>VLOOKUP($AF9,$Y$19:$AA$22,2,FALSE)</f>
        <v>0</v>
      </c>
      <c r="AH9" s="28">
        <f t="shared" si="1"/>
        <v>0</v>
      </c>
      <c r="AI9" s="28">
        <f t="shared" si="2"/>
        <v>0</v>
      </c>
      <c r="AJ9" s="29">
        <f t="shared" si="3"/>
        <v>0</v>
      </c>
    </row>
    <row r="10" spans="1:36" ht="14.45" customHeight="1" x14ac:dyDescent="0.35">
      <c r="A10" s="30">
        <v>5</v>
      </c>
      <c r="B10" s="97">
        <f>IF(General!$C$10=1,'Class 1'!D10,'Class 1'!C10)</f>
        <v>0</v>
      </c>
      <c r="C10" s="125"/>
      <c r="D10" s="109">
        <f>IF(General!$C$10=1,'Class 1'!A10,0)</f>
        <v>0</v>
      </c>
      <c r="E10" s="108">
        <f>IF(C10&lt;&gt;0,VLOOKUP(C10,General!$A$15:$C$114,2,FALSE),0)</f>
        <v>0</v>
      </c>
      <c r="F10" s="108">
        <f>IF(C10&lt;&gt;0,VLOOKUP(C10,General!$A$15:$C$114,3,FALSE),0)</f>
        <v>0</v>
      </c>
      <c r="G10" s="122"/>
      <c r="H10" s="32">
        <f t="shared" si="0"/>
        <v>0</v>
      </c>
      <c r="J10" s="42"/>
      <c r="K10" s="40">
        <v>9</v>
      </c>
      <c r="L10" s="76">
        <f>P10</f>
        <v>2</v>
      </c>
      <c r="M10" s="79">
        <f>LOOKUP(K10,$A$6:$B$21)</f>
        <v>0</v>
      </c>
      <c r="N10" s="41">
        <f>LOOKUP(K10,$A$6:$E$21)</f>
        <v>0</v>
      </c>
      <c r="O10" s="31"/>
      <c r="P10" s="119">
        <v>2</v>
      </c>
      <c r="Q10" s="23"/>
      <c r="R10" s="23" t="s">
        <v>9</v>
      </c>
      <c r="S10" s="23"/>
      <c r="T10" s="23"/>
      <c r="U10" s="9">
        <f>+General!H10</f>
        <v>0</v>
      </c>
      <c r="V10" s="24"/>
      <c r="W10" s="23"/>
      <c r="X10" s="23"/>
      <c r="Y10" s="36"/>
      <c r="Z10" s="23"/>
      <c r="AA10" s="23"/>
      <c r="AB10" s="23"/>
      <c r="AC10" s="23"/>
      <c r="AE10" s="25">
        <v>5</v>
      </c>
      <c r="AF10" s="26">
        <v>1</v>
      </c>
      <c r="AG10" s="27">
        <f>IF($C$106&gt;4,VLOOKUP($AF10,$Q$102:$U$103,4,FALSE),0)</f>
        <v>0</v>
      </c>
      <c r="AH10" s="28">
        <f t="shared" si="1"/>
        <v>0</v>
      </c>
      <c r="AI10" s="28">
        <f t="shared" si="2"/>
        <v>0</v>
      </c>
      <c r="AJ10" s="29">
        <f t="shared" si="3"/>
        <v>0</v>
      </c>
    </row>
    <row r="11" spans="1:36" ht="14.45" x14ac:dyDescent="0.35">
      <c r="A11" s="30">
        <v>6</v>
      </c>
      <c r="B11" s="97">
        <f>IF(General!$C$10=1,'Class 1'!D11,'Class 1'!C11)</f>
        <v>0</v>
      </c>
      <c r="C11" s="125"/>
      <c r="D11" s="109">
        <f>IF(General!$C$10=1,'Class 1'!A11,0)</f>
        <v>0</v>
      </c>
      <c r="E11" s="108">
        <f>IF(C11&lt;&gt;0,VLOOKUP(C11,General!$A$15:$C$114,2,FALSE),0)</f>
        <v>0</v>
      </c>
      <c r="F11" s="108">
        <f>IF(C11&lt;&gt;0,VLOOKUP(C11,General!$A$15:$C$114,3,FALSE),0)</f>
        <v>0</v>
      </c>
      <c r="G11" s="122"/>
      <c r="H11" s="32">
        <f t="shared" si="0"/>
        <v>0</v>
      </c>
      <c r="J11" s="43"/>
      <c r="K11" s="44">
        <v>16</v>
      </c>
      <c r="L11" s="77">
        <f>P11</f>
        <v>4</v>
      </c>
      <c r="M11" s="80">
        <f>LOOKUP(K11,$A$6:$B$21)</f>
        <v>0</v>
      </c>
      <c r="N11" s="45">
        <f>LOOKUP(K11,$A$6:$E$21)</f>
        <v>0</v>
      </c>
      <c r="O11" s="69"/>
      <c r="P11" s="120">
        <v>4</v>
      </c>
      <c r="Q11" s="23"/>
      <c r="R11" s="46"/>
      <c r="S11" s="46"/>
      <c r="T11" s="12" t="s">
        <v>3</v>
      </c>
      <c r="U11" s="34" t="s">
        <v>4</v>
      </c>
      <c r="V11" s="35" t="s">
        <v>17</v>
      </c>
      <c r="W11" s="11" t="s">
        <v>2</v>
      </c>
      <c r="X11" s="23"/>
      <c r="Y11" s="47"/>
      <c r="Z11" s="23"/>
      <c r="AA11" s="23"/>
      <c r="AB11" s="23"/>
      <c r="AC11" s="23"/>
      <c r="AE11" s="25">
        <v>6</v>
      </c>
      <c r="AF11" s="26">
        <v>2</v>
      </c>
      <c r="AG11" s="27">
        <f>IF($C$106&gt;5,VLOOKUP($AF11,$Q$102:$U$103,4,FALSE),0)</f>
        <v>0</v>
      </c>
      <c r="AH11" s="28">
        <f t="shared" si="1"/>
        <v>0</v>
      </c>
      <c r="AI11" s="28">
        <f t="shared" si="2"/>
        <v>0</v>
      </c>
      <c r="AJ11" s="29">
        <f t="shared" si="3"/>
        <v>0</v>
      </c>
    </row>
    <row r="12" spans="1:36" ht="14.45" x14ac:dyDescent="0.35">
      <c r="A12" s="30">
        <v>7</v>
      </c>
      <c r="B12" s="97">
        <f>IF(General!$C$10=1,'Class 1'!D12,'Class 1'!C12)</f>
        <v>0</v>
      </c>
      <c r="C12" s="125"/>
      <c r="D12" s="109">
        <f>IF(General!$C$10=1,'Class 1'!A12,0)</f>
        <v>0</v>
      </c>
      <c r="E12" s="108">
        <f>IF(C12&lt;&gt;0,VLOOKUP(C12,General!$A$15:$C$114,2,FALSE),0)</f>
        <v>0</v>
      </c>
      <c r="F12" s="108">
        <f>IF(C12&lt;&gt;0,VLOOKUP(C12,General!$A$15:$C$114,3,FALSE),0)</f>
        <v>0</v>
      </c>
      <c r="G12" s="122"/>
      <c r="H12" s="32">
        <f t="shared" si="0"/>
        <v>0</v>
      </c>
      <c r="M12" s="23"/>
      <c r="N12" s="23"/>
      <c r="O12" s="23"/>
      <c r="P12" s="23"/>
      <c r="Q12" s="23"/>
      <c r="R12" s="46"/>
      <c r="S12" s="48">
        <f>W12</f>
        <v>3</v>
      </c>
      <c r="T12" s="99">
        <f xml:space="preserve"> IF(P8 =1, M8, IF(P9 =1, M9, IF(P10 =1, M10, IF(P11 =1, M11, ""))))</f>
        <v>0</v>
      </c>
      <c r="U12" s="83">
        <f xml:space="preserve"> IF(P8 =1, N8, IF(P9 =1, N9, IF(P10 =1, N10, IF(P11 =1, N11, ""))))</f>
        <v>0</v>
      </c>
      <c r="V12" s="84"/>
      <c r="W12" s="115">
        <v>3</v>
      </c>
      <c r="X12" s="23"/>
      <c r="Y12" s="50"/>
      <c r="Z12" s="23"/>
      <c r="AA12" s="23"/>
      <c r="AB12" s="23"/>
      <c r="AC12" s="23"/>
      <c r="AE12" s="25">
        <v>7</v>
      </c>
      <c r="AF12" s="26">
        <v>1</v>
      </c>
      <c r="AG12" s="27">
        <f>IF($C$106&gt;6,VLOOKUP($AF12,$Q$104:$U$105,4,FALSE),0)</f>
        <v>0</v>
      </c>
      <c r="AH12" s="28">
        <f t="shared" si="1"/>
        <v>0</v>
      </c>
      <c r="AI12" s="28">
        <f t="shared" si="2"/>
        <v>0</v>
      </c>
      <c r="AJ12" s="29">
        <f t="shared" si="3"/>
        <v>0</v>
      </c>
    </row>
    <row r="13" spans="1:36" ht="14.45" x14ac:dyDescent="0.35">
      <c r="A13" s="30">
        <v>8</v>
      </c>
      <c r="B13" s="97">
        <f>IF(General!$C$10=1,'Class 1'!D13,'Class 1'!C13)</f>
        <v>0</v>
      </c>
      <c r="C13" s="125"/>
      <c r="D13" s="109">
        <f>IF(General!$C$10=1,'Class 1'!A13,0)</f>
        <v>0</v>
      </c>
      <c r="E13" s="108">
        <f>IF(C13&lt;&gt;0,VLOOKUP(C13,General!$A$15:$C$114,2,FALSE),0)</f>
        <v>0</v>
      </c>
      <c r="F13" s="108">
        <f>IF(C13&lt;&gt;0,VLOOKUP(C13,General!$A$15:$C$114,3,FALSE),0)</f>
        <v>0</v>
      </c>
      <c r="G13" s="122"/>
      <c r="H13" s="32">
        <f t="shared" si="0"/>
        <v>0</v>
      </c>
      <c r="M13" s="23"/>
      <c r="N13" s="9">
        <f>General!H6</f>
        <v>0</v>
      </c>
      <c r="O13" s="9"/>
      <c r="P13" s="23"/>
      <c r="Q13" s="23"/>
      <c r="R13" s="51" t="s">
        <v>10</v>
      </c>
      <c r="S13" s="52">
        <f>W13</f>
        <v>1</v>
      </c>
      <c r="T13" s="100">
        <f xml:space="preserve"> IF(P15 =1, M15, IF(P16 = 1, M16, IF(P17 =1, M17, IF(P18 =1, M18, ""))))</f>
        <v>0</v>
      </c>
      <c r="U13" s="86">
        <f xml:space="preserve"> IF(P15 =1, N15, IF(P16 = 1, N16, IF(P17 =1, N17, IF(P18 =1, N18, ""))))</f>
        <v>0</v>
      </c>
      <c r="V13" s="87"/>
      <c r="W13" s="116">
        <v>1</v>
      </c>
      <c r="X13" s="23"/>
      <c r="Y13" s="50"/>
      <c r="Z13" s="23"/>
      <c r="AA13" s="23"/>
      <c r="AB13" s="23"/>
      <c r="AC13" s="23"/>
      <c r="AE13" s="25">
        <v>8</v>
      </c>
      <c r="AF13" s="26">
        <v>2</v>
      </c>
      <c r="AG13" s="27">
        <f>IF($C$106&gt;7,VLOOKUP($AF13,$Q$104:$U$105,4,FALSE),0)</f>
        <v>0</v>
      </c>
      <c r="AH13" s="28">
        <f t="shared" si="1"/>
        <v>0</v>
      </c>
      <c r="AI13" s="28">
        <f t="shared" si="2"/>
        <v>0</v>
      </c>
      <c r="AJ13" s="29">
        <f t="shared" si="3"/>
        <v>0</v>
      </c>
    </row>
    <row r="14" spans="1:36" ht="14.45" x14ac:dyDescent="0.35">
      <c r="A14" s="30">
        <v>9</v>
      </c>
      <c r="B14" s="97">
        <f>IF(General!$C$10=1,'Class 1'!D14,'Class 1'!C14)</f>
        <v>0</v>
      </c>
      <c r="C14" s="125"/>
      <c r="D14" s="109">
        <f>IF(General!$C$10=1,'Class 1'!A14,0)</f>
        <v>0</v>
      </c>
      <c r="E14" s="108">
        <f>IF(C14&lt;&gt;0,VLOOKUP(C14,General!$A$15:$C$114,2,FALSE),0)</f>
        <v>0</v>
      </c>
      <c r="F14" s="108">
        <f>IF(C14&lt;&gt;0,VLOOKUP(C14,General!$A$15:$C$114,3,FALSE),0)</f>
        <v>0</v>
      </c>
      <c r="G14" s="122"/>
      <c r="H14" s="32">
        <f t="shared" si="0"/>
        <v>0</v>
      </c>
      <c r="J14" s="33"/>
      <c r="K14" s="33"/>
      <c r="L14" s="33"/>
      <c r="M14" s="12" t="s">
        <v>3</v>
      </c>
      <c r="N14" s="34" t="s">
        <v>4</v>
      </c>
      <c r="O14" s="35" t="s">
        <v>17</v>
      </c>
      <c r="P14" s="11" t="s">
        <v>2</v>
      </c>
      <c r="Q14" s="23"/>
      <c r="R14" s="54"/>
      <c r="S14" s="56">
        <f>W14</f>
        <v>4</v>
      </c>
      <c r="T14" s="100">
        <f xml:space="preserve"> IF(P15 =2, M15, IF(P16 = 2, M16, IF(P17 =2, M17, IF(P18 =2, M18, ""))))</f>
        <v>0</v>
      </c>
      <c r="U14" s="86">
        <f xml:space="preserve"> IF(P15 =2, N15, IF(P16 = 2, N16, IF(P17 =2, N17, IF(P18 =2, N18, ""))))</f>
        <v>0</v>
      </c>
      <c r="V14" s="87"/>
      <c r="W14" s="116">
        <v>4</v>
      </c>
      <c r="X14" s="23"/>
      <c r="Y14" s="50"/>
      <c r="Z14" s="23"/>
      <c r="AA14" s="23"/>
      <c r="AB14" s="23"/>
      <c r="AC14" s="23"/>
      <c r="AE14" s="25">
        <v>9</v>
      </c>
      <c r="AF14" s="26">
        <v>1</v>
      </c>
      <c r="AG14" s="27">
        <f>IF($C$106&gt;8,VLOOKUP($AF14,$J$98:$N$101,4,FALSE),0)</f>
        <v>0</v>
      </c>
      <c r="AH14" s="28">
        <f t="shared" si="1"/>
        <v>0</v>
      </c>
      <c r="AI14" s="28">
        <f t="shared" si="2"/>
        <v>0</v>
      </c>
      <c r="AJ14" s="29">
        <f t="shared" si="3"/>
        <v>0</v>
      </c>
    </row>
    <row r="15" spans="1:36" ht="14.45" x14ac:dyDescent="0.35">
      <c r="A15" s="30">
        <v>10</v>
      </c>
      <c r="B15" s="97">
        <f>IF(General!$C$10=1,'Class 1'!D15,'Class 1'!C15)</f>
        <v>0</v>
      </c>
      <c r="C15" s="125"/>
      <c r="D15" s="109">
        <f>IF(General!$C$10=1,'Class 1'!A15,0)</f>
        <v>0</v>
      </c>
      <c r="E15" s="108">
        <f>IF(C15&lt;&gt;0,VLOOKUP(C15,General!$A$15:$C$114,2,FALSE),0)</f>
        <v>0</v>
      </c>
      <c r="F15" s="108">
        <f>IF(C15&lt;&gt;0,VLOOKUP(C15,General!$A$15:$C$114,3,FALSE),0)</f>
        <v>0</v>
      </c>
      <c r="G15" s="122"/>
      <c r="H15" s="32">
        <f t="shared" si="0"/>
        <v>0</v>
      </c>
      <c r="J15" s="33"/>
      <c r="K15" s="37">
        <v>4</v>
      </c>
      <c r="L15" s="75">
        <f>P15</f>
        <v>4</v>
      </c>
      <c r="M15" s="78">
        <f>LOOKUP(K15,$A$6:$B$21)</f>
        <v>0</v>
      </c>
      <c r="N15" s="38">
        <f>LOOKUP(K15,$A$6:$E$21)</f>
        <v>0</v>
      </c>
      <c r="O15" s="21"/>
      <c r="P15" s="118">
        <v>4</v>
      </c>
      <c r="Q15" s="23"/>
      <c r="R15" s="55"/>
      <c r="S15" s="52">
        <f>W15</f>
        <v>2</v>
      </c>
      <c r="T15" s="101">
        <f xml:space="preserve"> IF(P8 =2, M8, IF(P9 =2, M9, IF(P10 =2, M10, IF(P11 =2, M11, ""))))</f>
        <v>0</v>
      </c>
      <c r="U15" s="89">
        <f xml:space="preserve"> IF(P8 =2, N8, IF(P9 =2, N9, IF(P10 =2, N10, IF(P11 =2, N11, ""))))</f>
        <v>0</v>
      </c>
      <c r="V15" s="90"/>
      <c r="W15" s="117">
        <v>2</v>
      </c>
      <c r="X15" s="23"/>
      <c r="Y15" s="50"/>
      <c r="Z15" s="23"/>
      <c r="AA15" s="23"/>
      <c r="AB15" s="23"/>
      <c r="AC15" s="23"/>
      <c r="AE15" s="25">
        <v>10</v>
      </c>
      <c r="AF15" s="26">
        <v>2</v>
      </c>
      <c r="AG15" s="27">
        <f>IF($C$106&gt;9,VLOOKUP($AF15,$J$98:$N$101,4,FALSE),0)</f>
        <v>0</v>
      </c>
      <c r="AH15" s="28">
        <f t="shared" si="1"/>
        <v>0</v>
      </c>
      <c r="AI15" s="28">
        <f t="shared" si="2"/>
        <v>0</v>
      </c>
      <c r="AJ15" s="29">
        <f t="shared" si="3"/>
        <v>0</v>
      </c>
    </row>
    <row r="16" spans="1:36" ht="14.45" x14ac:dyDescent="0.35">
      <c r="A16" s="30">
        <v>11</v>
      </c>
      <c r="B16" s="97">
        <f>IF(General!$C$10=1,'Class 1'!D16,'Class 1'!C16)</f>
        <v>0</v>
      </c>
      <c r="C16" s="125"/>
      <c r="D16" s="109">
        <f>IF(General!$C$10=1,'Class 1'!A16,0)</f>
        <v>0</v>
      </c>
      <c r="E16" s="108">
        <f>IF(C16&lt;&gt;0,VLOOKUP(C16,General!$A$15:$C$114,2,FALSE),0)</f>
        <v>0</v>
      </c>
      <c r="F16" s="108">
        <f>IF(C16&lt;&gt;0,VLOOKUP(C16,General!$A$15:$C$114,3,FALSE),0)</f>
        <v>0</v>
      </c>
      <c r="G16" s="122"/>
      <c r="H16" s="32">
        <f t="shared" si="0"/>
        <v>0</v>
      </c>
      <c r="J16" s="39" t="s">
        <v>11</v>
      </c>
      <c r="K16" s="40">
        <v>5</v>
      </c>
      <c r="L16" s="76">
        <f>P16</f>
        <v>2</v>
      </c>
      <c r="M16" s="79">
        <f>LOOKUP(K16,$A$6:$B$21)</f>
        <v>0</v>
      </c>
      <c r="N16" s="41">
        <f>LOOKUP(K16,$A$6:$E$21)</f>
        <v>0</v>
      </c>
      <c r="O16" s="31"/>
      <c r="P16" s="119">
        <v>2</v>
      </c>
      <c r="Q16" s="23"/>
      <c r="R16" s="23"/>
      <c r="S16" s="23"/>
      <c r="T16" s="23"/>
      <c r="U16" s="23"/>
      <c r="V16" s="23"/>
      <c r="W16" s="23"/>
      <c r="X16" s="23"/>
      <c r="Y16" s="36"/>
      <c r="Z16" s="23"/>
      <c r="AA16" s="24"/>
      <c r="AB16" s="24"/>
      <c r="AC16" s="23"/>
      <c r="AE16" s="25">
        <v>11</v>
      </c>
      <c r="AF16" s="26">
        <v>3</v>
      </c>
      <c r="AG16" s="27">
        <f>IF($C$106&gt;10,VLOOKUP($AF16,$J$98:$N$101,4,FALSE),0)</f>
        <v>0</v>
      </c>
      <c r="AH16" s="28">
        <f t="shared" si="1"/>
        <v>0</v>
      </c>
      <c r="AI16" s="28">
        <f t="shared" si="2"/>
        <v>0</v>
      </c>
      <c r="AJ16" s="29">
        <f t="shared" si="3"/>
        <v>0</v>
      </c>
    </row>
    <row r="17" spans="1:36" ht="14.45" x14ac:dyDescent="0.35">
      <c r="A17" s="30">
        <v>12</v>
      </c>
      <c r="B17" s="97">
        <f>IF(General!$C$10=1,'Class 1'!D17,'Class 1'!C17)</f>
        <v>0</v>
      </c>
      <c r="C17" s="125"/>
      <c r="D17" s="109">
        <f>IF(General!$C$10=1,'Class 1'!A17,0)</f>
        <v>0</v>
      </c>
      <c r="E17" s="108">
        <f>IF(C17&lt;&gt;0,VLOOKUP(C17,General!$A$15:$C$114,2,FALSE),0)</f>
        <v>0</v>
      </c>
      <c r="F17" s="108">
        <f>IF(C17&lt;&gt;0,VLOOKUP(C17,General!$A$15:$C$114,3,FALSE),0)</f>
        <v>0</v>
      </c>
      <c r="G17" s="122"/>
      <c r="H17" s="32">
        <f t="shared" si="0"/>
        <v>0</v>
      </c>
      <c r="J17" s="42"/>
      <c r="K17" s="40">
        <v>12</v>
      </c>
      <c r="L17" s="76">
        <f>P17</f>
        <v>3</v>
      </c>
      <c r="M17" s="79">
        <f>LOOKUP(K17,$A$6:$B$21)</f>
        <v>0</v>
      </c>
      <c r="N17" s="41">
        <f>LOOKUP(K17,$A$6:$E$21)</f>
        <v>0</v>
      </c>
      <c r="O17" s="31"/>
      <c r="P17" s="119">
        <v>3</v>
      </c>
      <c r="Q17" s="23"/>
      <c r="R17" s="23"/>
      <c r="X17" s="23"/>
      <c r="Y17" s="36"/>
      <c r="Z17" s="23" t="s">
        <v>12</v>
      </c>
      <c r="AA17" s="9">
        <f>+General!H13</f>
        <v>0</v>
      </c>
      <c r="AB17" s="24"/>
      <c r="AC17" s="23"/>
      <c r="AE17" s="25">
        <v>12</v>
      </c>
      <c r="AF17" s="26">
        <v>4</v>
      </c>
      <c r="AG17" s="27">
        <f>IF($C$106&gt;11,VLOOKUP($AF17,$J$98:$N$101,4,FALSE),0)</f>
        <v>0</v>
      </c>
      <c r="AH17" s="28">
        <f t="shared" si="1"/>
        <v>0</v>
      </c>
      <c r="AI17" s="28">
        <f t="shared" si="2"/>
        <v>0</v>
      </c>
      <c r="AJ17" s="29">
        <f t="shared" si="3"/>
        <v>0</v>
      </c>
    </row>
    <row r="18" spans="1:36" ht="14.45" x14ac:dyDescent="0.35">
      <c r="A18" s="30">
        <v>13</v>
      </c>
      <c r="B18" s="97">
        <f>IF(General!$C$10=1,'Class 1'!D18,'Class 1'!C18)</f>
        <v>0</v>
      </c>
      <c r="C18" s="125"/>
      <c r="D18" s="109">
        <f>IF(General!$C$10=1,'Class 1'!A18,0)</f>
        <v>0</v>
      </c>
      <c r="E18" s="108">
        <f>IF(C18&lt;&gt;0,VLOOKUP(C18,General!$A$15:$C$114,2,FALSE),0)</f>
        <v>0</v>
      </c>
      <c r="F18" s="108">
        <f>IF(C18&lt;&gt;0,VLOOKUP(C18,General!$A$15:$C$114,3,FALSE),0)</f>
        <v>0</v>
      </c>
      <c r="G18" s="122"/>
      <c r="H18" s="32">
        <f t="shared" si="0"/>
        <v>0</v>
      </c>
      <c r="J18" s="43"/>
      <c r="K18" s="44">
        <v>13</v>
      </c>
      <c r="L18" s="77">
        <f>P18</f>
        <v>1</v>
      </c>
      <c r="M18" s="80">
        <f>LOOKUP(K18,$A$6:$B$21)</f>
        <v>0</v>
      </c>
      <c r="N18" s="45">
        <f>LOOKUP(K18,$A$6:$E$21)</f>
        <v>0</v>
      </c>
      <c r="O18" s="69"/>
      <c r="P18" s="120">
        <v>1</v>
      </c>
      <c r="Q18" s="23"/>
      <c r="R18" s="23"/>
      <c r="S18" s="23"/>
      <c r="T18" s="23"/>
      <c r="U18" s="23"/>
      <c r="V18" s="23"/>
      <c r="W18" s="23"/>
      <c r="X18" s="23"/>
      <c r="Y18" s="36"/>
      <c r="Z18" s="12" t="s">
        <v>3</v>
      </c>
      <c r="AA18" s="34" t="s">
        <v>4</v>
      </c>
      <c r="AB18" s="35" t="s">
        <v>17</v>
      </c>
      <c r="AC18" s="11" t="s">
        <v>2</v>
      </c>
      <c r="AE18" s="25">
        <v>13</v>
      </c>
      <c r="AF18" s="26">
        <v>1</v>
      </c>
      <c r="AG18" s="27">
        <f>IF($C$106&gt;12,VLOOKUP($AF18,$J$102:$N$105,4,FALSE),0)</f>
        <v>0</v>
      </c>
      <c r="AH18" s="28">
        <f t="shared" si="1"/>
        <v>0</v>
      </c>
      <c r="AI18" s="28">
        <f t="shared" si="2"/>
        <v>0</v>
      </c>
      <c r="AJ18" s="29">
        <f t="shared" si="3"/>
        <v>0</v>
      </c>
    </row>
    <row r="19" spans="1:36" ht="14.45" x14ac:dyDescent="0.35">
      <c r="A19" s="30">
        <v>14</v>
      </c>
      <c r="B19" s="97">
        <f>IF(General!$C$10=1,'Class 1'!D19,'Class 1'!C19)</f>
        <v>0</v>
      </c>
      <c r="C19" s="125"/>
      <c r="D19" s="109">
        <f>IF(General!$C$10=1,'Class 1'!A19,0)</f>
        <v>0</v>
      </c>
      <c r="E19" s="108">
        <f>IF(C19&lt;&gt;0,VLOOKUP(C19,General!$A$15:$C$114,2,FALSE),0)</f>
        <v>0</v>
      </c>
      <c r="F19" s="108">
        <f>IF(C19&lt;&gt;0,VLOOKUP(C19,General!$A$15:$C$114,3,FALSE),0)</f>
        <v>0</v>
      </c>
      <c r="G19" s="122"/>
      <c r="H19" s="32">
        <f t="shared" si="0"/>
        <v>0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36">
        <f>AC19</f>
        <v>3</v>
      </c>
      <c r="Z19" s="102">
        <f xml:space="preserve"> IF(W12 =1, T12, IF(W15 =1, T15, IF(W13 =1, T13, IF(W14 =1, T14, ""))))</f>
        <v>0</v>
      </c>
      <c r="AA19" s="82">
        <f xml:space="preserve"> IF(W12 =1, U12, IF(W15 =1, U15, IF(W13 =1, U13, IF(W14 =1, U14, ""))))</f>
        <v>0</v>
      </c>
      <c r="AB19" s="84"/>
      <c r="AC19" s="115">
        <v>3</v>
      </c>
      <c r="AE19" s="25">
        <v>14</v>
      </c>
      <c r="AF19" s="26">
        <v>2</v>
      </c>
      <c r="AG19" s="27">
        <f>IF($C$106&gt;13,VLOOKUP($AF19,$J$102:$N$105,4,FALSE),0)</f>
        <v>0</v>
      </c>
      <c r="AH19" s="28">
        <f t="shared" si="1"/>
        <v>0</v>
      </c>
      <c r="AI19" s="28">
        <f t="shared" si="2"/>
        <v>0</v>
      </c>
      <c r="AJ19" s="29">
        <f t="shared" si="3"/>
        <v>0</v>
      </c>
    </row>
    <row r="20" spans="1:36" ht="14.45" x14ac:dyDescent="0.35">
      <c r="A20" s="30">
        <v>15</v>
      </c>
      <c r="B20" s="97">
        <f>IF(General!$C$10=1,'Class 1'!D20,'Class 1'!C20)</f>
        <v>0</v>
      </c>
      <c r="C20" s="125"/>
      <c r="D20" s="109">
        <f>IF(General!$C$10=1,'Class 1'!A20,0)</f>
        <v>0</v>
      </c>
      <c r="E20" s="108">
        <f>IF(C20&lt;&gt;0,VLOOKUP(C20,General!$A$15:$C$114,2,FALSE),0)</f>
        <v>0</v>
      </c>
      <c r="F20" s="108">
        <f>IF(C20&lt;&gt;0,VLOOKUP(C20,General!$A$15:$C$114,3,FALSE),0)</f>
        <v>0</v>
      </c>
      <c r="G20" s="122"/>
      <c r="H20" s="32">
        <f>IF(G20&gt;0,G20-G$6,0)</f>
        <v>0</v>
      </c>
      <c r="M20" s="23"/>
      <c r="N20" s="9">
        <f>General!H7</f>
        <v>0</v>
      </c>
      <c r="O20" s="9"/>
      <c r="P20" s="23"/>
      <c r="Q20" s="23"/>
      <c r="R20" s="23"/>
      <c r="S20" s="23"/>
      <c r="T20" s="23"/>
      <c r="U20" s="23"/>
      <c r="V20" s="23"/>
      <c r="W20" s="23"/>
      <c r="X20" s="23"/>
      <c r="Y20" s="36">
        <f>AC20</f>
        <v>2</v>
      </c>
      <c r="Z20" s="103">
        <f xml:space="preserve"> IF(W26 =1, T26, IF(W29 =1, T29, IF(W27 =1, T27, IF(W28 =1, T28, ""))))</f>
        <v>0</v>
      </c>
      <c r="AA20" s="85">
        <f xml:space="preserve"> IF(W26 =1, U26, IF(W29 =1, U29, IF(W27 =1, U27, IF(W28 =1, U28, ""))))</f>
        <v>0</v>
      </c>
      <c r="AB20" s="87"/>
      <c r="AC20" s="116">
        <v>2</v>
      </c>
      <c r="AE20" s="25">
        <v>15</v>
      </c>
      <c r="AF20" s="26">
        <v>3</v>
      </c>
      <c r="AG20" s="27">
        <f>IF($C$106&gt;14,VLOOKUP($AF20,$J$102:$N$105,4,FALSE),0)</f>
        <v>0</v>
      </c>
      <c r="AH20" s="28">
        <f t="shared" si="1"/>
        <v>0</v>
      </c>
      <c r="AI20" s="28">
        <f t="shared" si="2"/>
        <v>0</v>
      </c>
      <c r="AJ20" s="29">
        <f t="shared" si="3"/>
        <v>0</v>
      </c>
    </row>
    <row r="21" spans="1:36" ht="14.45" x14ac:dyDescent="0.35">
      <c r="A21" s="30">
        <v>16</v>
      </c>
      <c r="B21" s="97">
        <f>IF(General!$C$10=1,'Class 1'!D21,'Class 1'!C21)</f>
        <v>0</v>
      </c>
      <c r="C21" s="125"/>
      <c r="D21" s="109">
        <f>IF(General!$C$10=1,'Class 1'!A21,0)</f>
        <v>0</v>
      </c>
      <c r="E21" s="108">
        <f>IF(C21&lt;&gt;0,VLOOKUP(C21,General!$A$15:$C$114,2,FALSE),0)</f>
        <v>0</v>
      </c>
      <c r="F21" s="108">
        <f>IF(C21&lt;&gt;0,VLOOKUP(C21,General!$A$15:$C$114,3,FALSE),0)</f>
        <v>0</v>
      </c>
      <c r="G21" s="122"/>
      <c r="H21" s="32">
        <f t="shared" ref="H21:H84" si="4">IF(G21&gt;0,G21-G$6,0)</f>
        <v>0</v>
      </c>
      <c r="J21" s="33"/>
      <c r="K21" s="33"/>
      <c r="L21" s="33"/>
      <c r="M21" s="12" t="s">
        <v>3</v>
      </c>
      <c r="N21" s="34" t="s">
        <v>4</v>
      </c>
      <c r="O21" s="35" t="s">
        <v>17</v>
      </c>
      <c r="P21" s="11" t="s">
        <v>2</v>
      </c>
      <c r="Q21" s="23"/>
      <c r="R21" s="23"/>
      <c r="S21" s="23"/>
      <c r="T21" s="23"/>
      <c r="U21" s="23"/>
      <c r="V21" s="23"/>
      <c r="W21" s="23"/>
      <c r="X21" s="23"/>
      <c r="Y21" s="36">
        <f>AC21</f>
        <v>4</v>
      </c>
      <c r="Z21" s="103">
        <f xml:space="preserve"> IF(W26 =2, T26, IF(W29 =2, T29, IF(W27 =2, T27, IF(W28 =2, T28, ""))))</f>
        <v>0</v>
      </c>
      <c r="AA21" s="85">
        <f xml:space="preserve"> IF(W26 =2, U26, IF(W29 =2, U29, IF(W27 =2, U27, IF(W28 =2, U28, ""))))</f>
        <v>0</v>
      </c>
      <c r="AB21" s="87"/>
      <c r="AC21" s="116">
        <v>4</v>
      </c>
      <c r="AE21" s="25">
        <v>16</v>
      </c>
      <c r="AF21" s="26">
        <v>4</v>
      </c>
      <c r="AG21" s="27">
        <f>IF($C$106&gt;15,VLOOKUP($AF21,$J$102:$N$105,4,FALSE),0)</f>
        <v>0</v>
      </c>
      <c r="AH21" s="28">
        <f t="shared" si="1"/>
        <v>0</v>
      </c>
      <c r="AI21" s="28">
        <f t="shared" si="2"/>
        <v>0</v>
      </c>
      <c r="AJ21" s="29">
        <f t="shared" si="3"/>
        <v>0</v>
      </c>
    </row>
    <row r="22" spans="1:36" x14ac:dyDescent="0.25">
      <c r="A22" s="30">
        <v>17</v>
      </c>
      <c r="B22" s="97">
        <f>IF(General!$C$10=1,'Class 1'!D22,'Class 1'!C22)</f>
        <v>0</v>
      </c>
      <c r="C22" s="125"/>
      <c r="D22" s="109"/>
      <c r="E22" s="108">
        <f>IF(C22&lt;&gt;0,VLOOKUP(C22,General!$A$15:$C$114,2,FALSE),0)</f>
        <v>0</v>
      </c>
      <c r="F22" s="108">
        <f>IF(C22&lt;&gt;0,VLOOKUP(C22,General!$A$15:$C$114,3,FALSE),0)</f>
        <v>0</v>
      </c>
      <c r="G22" s="122"/>
      <c r="H22" s="32">
        <f t="shared" si="4"/>
        <v>0</v>
      </c>
      <c r="J22" s="33"/>
      <c r="K22" s="37">
        <v>2</v>
      </c>
      <c r="L22" s="75">
        <f>P22</f>
        <v>2</v>
      </c>
      <c r="M22" s="78">
        <f>LOOKUP(K22,$A$6:$B$21)</f>
        <v>0</v>
      </c>
      <c r="N22" s="38">
        <f>LOOKUP(K22,$A$6:$E$21)</f>
        <v>0</v>
      </c>
      <c r="O22" s="21"/>
      <c r="P22" s="118">
        <v>2</v>
      </c>
      <c r="Q22" s="23"/>
      <c r="R22" s="23"/>
      <c r="S22" s="23"/>
      <c r="T22" s="23"/>
      <c r="U22" s="23"/>
      <c r="V22" s="23"/>
      <c r="W22" s="23"/>
      <c r="X22" s="23"/>
      <c r="Y22" s="36">
        <f>AC22</f>
        <v>1</v>
      </c>
      <c r="Z22" s="104">
        <f xml:space="preserve"> IF(W12 =2, T12, IF(W15 =2, T15, IF(W13 =2, T13, IF(W14 =2, T14, ""))))</f>
        <v>0</v>
      </c>
      <c r="AA22" s="88">
        <f xml:space="preserve"> IF(W12 =2, U12, IF(W15 =2, U15, IF(W13 =2, U13, IF(W14 =2, U14, ""))))</f>
        <v>0</v>
      </c>
      <c r="AB22" s="90"/>
      <c r="AC22" s="117">
        <v>1</v>
      </c>
      <c r="AE22" s="25">
        <v>17</v>
      </c>
      <c r="AF22" s="26"/>
      <c r="AG22" s="27">
        <f t="shared" ref="AG22:AG85" si="5">C22</f>
        <v>0</v>
      </c>
      <c r="AH22" s="28">
        <f t="shared" ref="AH22:AJ53" si="6">E22</f>
        <v>0</v>
      </c>
      <c r="AI22" s="28">
        <f t="shared" si="6"/>
        <v>0</v>
      </c>
      <c r="AJ22" s="29">
        <f t="shared" si="6"/>
        <v>0</v>
      </c>
    </row>
    <row r="23" spans="1:36" x14ac:dyDescent="0.25">
      <c r="A23" s="30">
        <v>18</v>
      </c>
      <c r="B23" s="97">
        <f>IF(General!$C$10=1,'Class 1'!D23,'Class 1'!C23)</f>
        <v>0</v>
      </c>
      <c r="C23" s="125"/>
      <c r="D23" s="109"/>
      <c r="E23" s="108">
        <f>IF(C23&lt;&gt;0,VLOOKUP(C23,General!$A$15:$C$114,2,FALSE),0)</f>
        <v>0</v>
      </c>
      <c r="F23" s="108">
        <f>IF(C23&lt;&gt;0,VLOOKUP(C23,General!$A$15:$C$114,3,FALSE),0)</f>
        <v>0</v>
      </c>
      <c r="G23" s="122"/>
      <c r="H23" s="32">
        <f t="shared" si="4"/>
        <v>0</v>
      </c>
      <c r="J23" s="39" t="s">
        <v>13</v>
      </c>
      <c r="K23" s="40">
        <v>7</v>
      </c>
      <c r="L23" s="76">
        <f>P23</f>
        <v>4</v>
      </c>
      <c r="M23" s="79">
        <f>LOOKUP(K23,$A$6:$B$21)</f>
        <v>0</v>
      </c>
      <c r="N23" s="41">
        <f>LOOKUP(K23,$A$6:$E$21)</f>
        <v>0</v>
      </c>
      <c r="O23" s="31"/>
      <c r="P23" s="119">
        <v>4</v>
      </c>
      <c r="Q23" s="23"/>
      <c r="R23" s="23"/>
      <c r="S23" s="23"/>
      <c r="T23" s="23"/>
      <c r="U23" s="23"/>
      <c r="V23" s="23"/>
      <c r="W23" s="23"/>
      <c r="X23" s="23"/>
      <c r="Y23" s="36"/>
      <c r="Z23" s="23"/>
      <c r="AA23" s="23"/>
      <c r="AB23" s="23"/>
      <c r="AC23" s="23"/>
      <c r="AE23" s="25">
        <v>18</v>
      </c>
      <c r="AF23" s="26"/>
      <c r="AG23" s="27">
        <f t="shared" si="5"/>
        <v>0</v>
      </c>
      <c r="AH23" s="28">
        <f t="shared" si="6"/>
        <v>0</v>
      </c>
      <c r="AI23" s="28">
        <f t="shared" si="6"/>
        <v>0</v>
      </c>
      <c r="AJ23" s="29">
        <f t="shared" si="6"/>
        <v>0</v>
      </c>
    </row>
    <row r="24" spans="1:36" x14ac:dyDescent="0.25">
      <c r="A24" s="30">
        <v>19</v>
      </c>
      <c r="B24" s="97">
        <f>IF(General!$C$10=1,'Class 1'!D24,'Class 1'!C24)</f>
        <v>0</v>
      </c>
      <c r="C24" s="125"/>
      <c r="D24" s="109"/>
      <c r="E24" s="108">
        <f>IF(C24&lt;&gt;0,VLOOKUP(C24,General!$A$15:$C$114,2,FALSE),0)</f>
        <v>0</v>
      </c>
      <c r="F24" s="108">
        <f>IF(C24&lt;&gt;0,VLOOKUP(C24,General!$A$15:$C$114,3,FALSE),0)</f>
        <v>0</v>
      </c>
      <c r="G24" s="122"/>
      <c r="H24" s="32">
        <f t="shared" si="4"/>
        <v>0</v>
      </c>
      <c r="J24" s="42"/>
      <c r="K24" s="40">
        <v>10</v>
      </c>
      <c r="L24" s="76">
        <f>P24</f>
        <v>3</v>
      </c>
      <c r="M24" s="79">
        <f>LOOKUP(K24,$A$6:$B$21)</f>
        <v>0</v>
      </c>
      <c r="N24" s="41">
        <f>LOOKUP(K24,$A$6:$E$21)</f>
        <v>0</v>
      </c>
      <c r="O24" s="31"/>
      <c r="P24" s="119">
        <v>3</v>
      </c>
      <c r="Q24" s="23"/>
      <c r="R24" s="23"/>
      <c r="S24" s="23"/>
      <c r="T24" s="23"/>
      <c r="U24" s="9">
        <f>+General!H11</f>
        <v>0</v>
      </c>
      <c r="V24" s="24"/>
      <c r="W24" s="23"/>
      <c r="X24" s="23"/>
      <c r="Y24" s="36"/>
      <c r="Z24" s="23"/>
      <c r="AA24" s="24"/>
      <c r="AB24" s="24"/>
      <c r="AC24" s="23"/>
      <c r="AE24" s="25">
        <v>19</v>
      </c>
      <c r="AF24" s="26"/>
      <c r="AG24" s="27">
        <f t="shared" si="5"/>
        <v>0</v>
      </c>
      <c r="AH24" s="28">
        <f t="shared" si="6"/>
        <v>0</v>
      </c>
      <c r="AI24" s="28">
        <f t="shared" si="6"/>
        <v>0</v>
      </c>
      <c r="AJ24" s="29">
        <f t="shared" si="6"/>
        <v>0</v>
      </c>
    </row>
    <row r="25" spans="1:36" x14ac:dyDescent="0.25">
      <c r="A25" s="30">
        <v>20</v>
      </c>
      <c r="B25" s="97">
        <f>IF(General!$C$10=1,'Class 1'!D25,'Class 1'!C25)</f>
        <v>0</v>
      </c>
      <c r="C25" s="125"/>
      <c r="D25" s="109"/>
      <c r="E25" s="108">
        <f>IF(C25&lt;&gt;0,VLOOKUP(C25,General!$A$15:$C$114,2,FALSE),0)</f>
        <v>0</v>
      </c>
      <c r="F25" s="108">
        <f>IF(C25&lt;&gt;0,VLOOKUP(C25,General!$A$15:$C$114,3,FALSE),0)</f>
        <v>0</v>
      </c>
      <c r="G25" s="122"/>
      <c r="H25" s="32">
        <f t="shared" si="4"/>
        <v>0</v>
      </c>
      <c r="J25" s="43"/>
      <c r="K25" s="44">
        <v>15</v>
      </c>
      <c r="L25" s="77">
        <f>P25</f>
        <v>1</v>
      </c>
      <c r="M25" s="80">
        <f>LOOKUP(K25,$A$6:$B$21)</f>
        <v>0</v>
      </c>
      <c r="N25" s="45">
        <f>LOOKUP(K25,$A$6:$E$21)</f>
        <v>0</v>
      </c>
      <c r="O25" s="69"/>
      <c r="P25" s="120">
        <v>1</v>
      </c>
      <c r="Q25" s="23"/>
      <c r="R25" s="46"/>
      <c r="S25" s="46"/>
      <c r="T25" s="12" t="s">
        <v>3</v>
      </c>
      <c r="U25" s="34" t="s">
        <v>4</v>
      </c>
      <c r="V25" s="35" t="s">
        <v>17</v>
      </c>
      <c r="W25" s="11" t="s">
        <v>2</v>
      </c>
      <c r="X25" s="23"/>
      <c r="AE25" s="25">
        <v>20</v>
      </c>
      <c r="AF25" s="26"/>
      <c r="AG25" s="27">
        <f t="shared" si="5"/>
        <v>0</v>
      </c>
      <c r="AH25" s="28">
        <f t="shared" si="6"/>
        <v>0</v>
      </c>
      <c r="AI25" s="28">
        <f t="shared" si="6"/>
        <v>0</v>
      </c>
      <c r="AJ25" s="29">
        <f t="shared" si="6"/>
        <v>0</v>
      </c>
    </row>
    <row r="26" spans="1:36" x14ac:dyDescent="0.25">
      <c r="A26" s="30">
        <v>21</v>
      </c>
      <c r="B26" s="97">
        <f>IF(General!$C$10=1,'Class 1'!D26,'Class 1'!C26)</f>
        <v>0</v>
      </c>
      <c r="C26" s="125"/>
      <c r="D26" s="109"/>
      <c r="E26" s="108">
        <f>IF(C26&lt;&gt;0,VLOOKUP(C26,General!$A$15:$C$114,2,FALSE),0)</f>
        <v>0</v>
      </c>
      <c r="F26" s="108">
        <f>IF(C26&lt;&gt;0,VLOOKUP(C26,General!$A$15:$C$114,3,FALSE),0)</f>
        <v>0</v>
      </c>
      <c r="G26" s="122"/>
      <c r="H26" s="32">
        <f t="shared" si="4"/>
        <v>0</v>
      </c>
      <c r="M26" s="23"/>
      <c r="N26" s="23"/>
      <c r="O26" s="23"/>
      <c r="P26" s="23"/>
      <c r="Q26" s="23"/>
      <c r="R26" s="49"/>
      <c r="S26" s="91">
        <f>W26</f>
        <v>2</v>
      </c>
      <c r="T26" s="99">
        <f xml:space="preserve"> IF(P22 =1, M22, IF(P23 =1, M23, IF(P24 =1, M24, IF(P25 =1, M25, ""))))</f>
        <v>0</v>
      </c>
      <c r="U26" s="83">
        <f xml:space="preserve"> IF(P22 =1, N22, IF(P23 =1, N23, IF(P24 =1, N24, IF(P25 =1, N25, ""))))</f>
        <v>0</v>
      </c>
      <c r="V26" s="84"/>
      <c r="W26" s="115">
        <v>2</v>
      </c>
      <c r="X26" s="23"/>
      <c r="Y26" s="50"/>
      <c r="Z26" s="59"/>
      <c r="AA26" s="60"/>
      <c r="AB26" s="60"/>
      <c r="AC26" s="61"/>
      <c r="AE26" s="25">
        <v>21</v>
      </c>
      <c r="AF26" s="26"/>
      <c r="AG26" s="27">
        <f t="shared" si="5"/>
        <v>0</v>
      </c>
      <c r="AH26" s="28">
        <f t="shared" si="6"/>
        <v>0</v>
      </c>
      <c r="AI26" s="28">
        <f t="shared" si="6"/>
        <v>0</v>
      </c>
      <c r="AJ26" s="29">
        <f t="shared" si="6"/>
        <v>0</v>
      </c>
    </row>
    <row r="27" spans="1:36" x14ac:dyDescent="0.25">
      <c r="A27" s="30">
        <v>22</v>
      </c>
      <c r="B27" s="97">
        <f>IF(General!$C$10=1,'Class 1'!D27,'Class 1'!C27)</f>
        <v>0</v>
      </c>
      <c r="C27" s="125"/>
      <c r="D27" s="109"/>
      <c r="E27" s="108">
        <f>IF(C27&lt;&gt;0,VLOOKUP(C27,General!$A$15:$C$114,2,FALSE),0)</f>
        <v>0</v>
      </c>
      <c r="F27" s="108">
        <f>IF(C27&lt;&gt;0,VLOOKUP(C27,General!$A$15:$C$114,3,FALSE),0)</f>
        <v>0</v>
      </c>
      <c r="G27" s="122"/>
      <c r="H27" s="32">
        <f t="shared" si="4"/>
        <v>0</v>
      </c>
      <c r="M27" s="23"/>
      <c r="N27" s="9">
        <f>General!H8</f>
        <v>0</v>
      </c>
      <c r="O27" s="9"/>
      <c r="P27" s="23"/>
      <c r="Q27" s="23"/>
      <c r="R27" s="81" t="s">
        <v>14</v>
      </c>
      <c r="S27" s="92">
        <f>W27</f>
        <v>4</v>
      </c>
      <c r="T27" s="100">
        <f xml:space="preserve"> IF(P29 =1, M29, IF(P30 = 1, M30, IF(P31 =1, M31, IF(P32 =1, M32, ""))))</f>
        <v>0</v>
      </c>
      <c r="U27" s="86">
        <f xml:space="preserve"> IF(P29 =1, N29, IF(P30 = 1, N30, IF(P31 =1, N31, IF(P32 =1, N32, ""))))</f>
        <v>0</v>
      </c>
      <c r="V27" s="87"/>
      <c r="W27" s="116">
        <v>4</v>
      </c>
      <c r="X27" s="23"/>
      <c r="Y27" s="50"/>
      <c r="Z27" s="58"/>
      <c r="AA27" s="58"/>
      <c r="AB27" s="58"/>
      <c r="AC27" s="62"/>
      <c r="AE27" s="25">
        <v>22</v>
      </c>
      <c r="AF27" s="26"/>
      <c r="AG27" s="27">
        <f t="shared" si="5"/>
        <v>0</v>
      </c>
      <c r="AH27" s="28">
        <f t="shared" si="6"/>
        <v>0</v>
      </c>
      <c r="AI27" s="28">
        <f t="shared" si="6"/>
        <v>0</v>
      </c>
      <c r="AJ27" s="29">
        <f t="shared" si="6"/>
        <v>0</v>
      </c>
    </row>
    <row r="28" spans="1:36" x14ac:dyDescent="0.25">
      <c r="A28" s="30">
        <v>23</v>
      </c>
      <c r="B28" s="97">
        <f>IF(General!$C$10=1,'Class 1'!D28,'Class 1'!C28)</f>
        <v>0</v>
      </c>
      <c r="C28" s="125"/>
      <c r="D28" s="109"/>
      <c r="E28" s="108">
        <f>IF(C28&lt;&gt;0,VLOOKUP(C28,General!$A$15:$C$114,2,FALSE),0)</f>
        <v>0</v>
      </c>
      <c r="F28" s="108">
        <f>IF(C28&lt;&gt;0,VLOOKUP(C28,General!$A$15:$C$114,3,FALSE),0)</f>
        <v>0</v>
      </c>
      <c r="G28" s="122"/>
      <c r="H28" s="32">
        <f t="shared" si="4"/>
        <v>0</v>
      </c>
      <c r="J28" s="33"/>
      <c r="K28" s="33"/>
      <c r="L28" s="33"/>
      <c r="M28" s="12" t="s">
        <v>3</v>
      </c>
      <c r="N28" s="34" t="s">
        <v>4</v>
      </c>
      <c r="O28" s="35" t="s">
        <v>17</v>
      </c>
      <c r="P28" s="11" t="s">
        <v>2</v>
      </c>
      <c r="Q28" s="23"/>
      <c r="R28" s="53"/>
      <c r="S28" s="93">
        <f>W28</f>
        <v>1</v>
      </c>
      <c r="T28" s="100">
        <f xml:space="preserve"> IF(P29 =2, M29, IF(P30 = 2, M30, IF(P31 =2, M31, IF(P32 =2, M32, ""))))</f>
        <v>0</v>
      </c>
      <c r="U28" s="86">
        <f xml:space="preserve"> IF(P29 =2, N29, IF(P30 = 2, N30, IF(P31 =2, N31, IF(P32 =2, N32, ""))))</f>
        <v>0</v>
      </c>
      <c r="V28" s="87"/>
      <c r="W28" s="116">
        <v>1</v>
      </c>
      <c r="X28" s="23"/>
      <c r="Y28" s="50"/>
      <c r="Z28" s="58"/>
      <c r="AA28" s="58"/>
      <c r="AB28" s="58"/>
      <c r="AC28" s="62"/>
      <c r="AE28" s="25">
        <v>23</v>
      </c>
      <c r="AF28" s="26"/>
      <c r="AG28" s="27">
        <f t="shared" si="5"/>
        <v>0</v>
      </c>
      <c r="AH28" s="28">
        <f t="shared" si="6"/>
        <v>0</v>
      </c>
      <c r="AI28" s="28">
        <f t="shared" si="6"/>
        <v>0</v>
      </c>
      <c r="AJ28" s="29">
        <f t="shared" si="6"/>
        <v>0</v>
      </c>
    </row>
    <row r="29" spans="1:36" x14ac:dyDescent="0.25">
      <c r="A29" s="30">
        <v>24</v>
      </c>
      <c r="B29" s="97">
        <f>IF(General!$C$10=1,'Class 1'!D29,'Class 1'!C29)</f>
        <v>0</v>
      </c>
      <c r="C29" s="125"/>
      <c r="D29" s="109"/>
      <c r="E29" s="108">
        <f>IF(C29&lt;&gt;0,VLOOKUP(C29,General!$A$15:$C$114,2,FALSE),0)</f>
        <v>0</v>
      </c>
      <c r="F29" s="108">
        <f>IF(C29&lt;&gt;0,VLOOKUP(C29,General!$A$15:$C$114,3,FALSE),0)</f>
        <v>0</v>
      </c>
      <c r="G29" s="122"/>
      <c r="H29" s="32">
        <f t="shared" si="4"/>
        <v>0</v>
      </c>
      <c r="J29" s="33"/>
      <c r="K29" s="37">
        <v>3</v>
      </c>
      <c r="L29" s="75">
        <f>P29</f>
        <v>2</v>
      </c>
      <c r="M29" s="78">
        <f>LOOKUP(K29,$A$6:$B$21)</f>
        <v>0</v>
      </c>
      <c r="N29" s="38">
        <f>LOOKUP(K29,$A$6:$E$21)</f>
        <v>0</v>
      </c>
      <c r="O29" s="21"/>
      <c r="P29" s="118">
        <v>2</v>
      </c>
      <c r="Q29" s="23"/>
      <c r="R29" s="57"/>
      <c r="S29" s="92">
        <f>W29</f>
        <v>3</v>
      </c>
      <c r="T29" s="101">
        <f xml:space="preserve"> IF(P22 =2, M22, IF(P23 =2, M23, IF(P24 =2, M24, IF(P25 =2, M25, ""))))</f>
        <v>0</v>
      </c>
      <c r="U29" s="89">
        <f xml:space="preserve"> IF(P22 =2, N22, IF(P23 =2, N23, IF(P24 =2, N24, IF(P25 =2, N25, ""))))</f>
        <v>0</v>
      </c>
      <c r="V29" s="90"/>
      <c r="W29" s="117">
        <v>3</v>
      </c>
      <c r="X29" s="23"/>
      <c r="Y29" s="50"/>
      <c r="Z29" s="58"/>
      <c r="AA29" s="58"/>
      <c r="AB29" s="58"/>
      <c r="AC29" s="62"/>
      <c r="AE29" s="25">
        <v>24</v>
      </c>
      <c r="AF29" s="26"/>
      <c r="AG29" s="27">
        <f t="shared" si="5"/>
        <v>0</v>
      </c>
      <c r="AH29" s="28">
        <f t="shared" si="6"/>
        <v>0</v>
      </c>
      <c r="AI29" s="28">
        <f t="shared" si="6"/>
        <v>0</v>
      </c>
      <c r="AJ29" s="29">
        <f t="shared" si="6"/>
        <v>0</v>
      </c>
    </row>
    <row r="30" spans="1:36" x14ac:dyDescent="0.25">
      <c r="A30" s="30">
        <v>25</v>
      </c>
      <c r="B30" s="97">
        <f>IF(General!$C$10=1,'Class 1'!D30,'Class 1'!C30)</f>
        <v>0</v>
      </c>
      <c r="C30" s="125"/>
      <c r="D30" s="109"/>
      <c r="E30" s="108">
        <f>IF(C30&lt;&gt;0,VLOOKUP(C30,General!$A$15:$C$114,2,FALSE),0)</f>
        <v>0</v>
      </c>
      <c r="F30" s="108">
        <f>IF(C30&lt;&gt;0,VLOOKUP(C30,General!$A$15:$C$114,3,FALSE),0)</f>
        <v>0</v>
      </c>
      <c r="G30" s="122"/>
      <c r="H30" s="32">
        <f t="shared" si="4"/>
        <v>0</v>
      </c>
      <c r="J30" s="39" t="s">
        <v>15</v>
      </c>
      <c r="K30" s="40">
        <v>6</v>
      </c>
      <c r="L30" s="76">
        <f>P30</f>
        <v>4</v>
      </c>
      <c r="M30" s="79">
        <f>LOOKUP(K30,$A$6:$B$21)</f>
        <v>0</v>
      </c>
      <c r="N30" s="41">
        <f>LOOKUP(K30,$A$6:$E$21)</f>
        <v>0</v>
      </c>
      <c r="O30" s="31"/>
      <c r="P30" s="119">
        <v>4</v>
      </c>
      <c r="Q30" s="23"/>
      <c r="R30" s="23"/>
      <c r="S30" s="23"/>
      <c r="T30" s="23"/>
      <c r="U30" s="23"/>
      <c r="V30" s="23"/>
      <c r="W30" s="23"/>
      <c r="X30" s="23"/>
      <c r="Y30" s="36"/>
      <c r="Z30" s="58"/>
      <c r="AA30" s="58"/>
      <c r="AB30" s="58"/>
      <c r="AC30" s="62"/>
      <c r="AE30" s="25">
        <v>25</v>
      </c>
      <c r="AF30" s="26"/>
      <c r="AG30" s="27">
        <f t="shared" si="5"/>
        <v>0</v>
      </c>
      <c r="AH30" s="28">
        <f t="shared" si="6"/>
        <v>0</v>
      </c>
      <c r="AI30" s="28">
        <f t="shared" si="6"/>
        <v>0</v>
      </c>
      <c r="AJ30" s="29">
        <f t="shared" si="6"/>
        <v>0</v>
      </c>
    </row>
    <row r="31" spans="1:36" x14ac:dyDescent="0.25">
      <c r="A31" s="30">
        <v>26</v>
      </c>
      <c r="B31" s="97">
        <f>IF(General!$C$10=1,'Class 1'!D31,'Class 1'!C31)</f>
        <v>0</v>
      </c>
      <c r="C31" s="125"/>
      <c r="D31" s="109"/>
      <c r="E31" s="108">
        <f>IF(C31&lt;&gt;0,VLOOKUP(C31,General!$A$15:$C$114,2,FALSE),0)</f>
        <v>0</v>
      </c>
      <c r="F31" s="108">
        <f>IF(C31&lt;&gt;0,VLOOKUP(C31,General!$A$15:$C$114,3,FALSE),0)</f>
        <v>0</v>
      </c>
      <c r="G31" s="122"/>
      <c r="H31" s="32">
        <f t="shared" si="4"/>
        <v>0</v>
      </c>
      <c r="J31" s="42"/>
      <c r="K31" s="40">
        <v>11</v>
      </c>
      <c r="L31" s="76">
        <f>P31</f>
        <v>1</v>
      </c>
      <c r="M31" s="79">
        <f>LOOKUP(K31,$A$6:$B$21)</f>
        <v>0</v>
      </c>
      <c r="N31" s="41">
        <f>LOOKUP(K31,$A$6:$E$21)</f>
        <v>0</v>
      </c>
      <c r="O31" s="31"/>
      <c r="P31" s="119">
        <v>1</v>
      </c>
      <c r="Q31" s="23"/>
      <c r="R31" s="23"/>
      <c r="X31" s="23"/>
      <c r="Y31" s="36"/>
      <c r="Z31" s="58"/>
      <c r="AA31" s="58"/>
      <c r="AB31" s="58"/>
      <c r="AC31" s="58"/>
      <c r="AE31" s="25">
        <v>26</v>
      </c>
      <c r="AF31" s="26"/>
      <c r="AG31" s="27">
        <f t="shared" si="5"/>
        <v>0</v>
      </c>
      <c r="AH31" s="28">
        <f t="shared" si="6"/>
        <v>0</v>
      </c>
      <c r="AI31" s="28">
        <f t="shared" si="6"/>
        <v>0</v>
      </c>
      <c r="AJ31" s="29">
        <f t="shared" si="6"/>
        <v>0</v>
      </c>
    </row>
    <row r="32" spans="1:36" x14ac:dyDescent="0.25">
      <c r="A32" s="30">
        <v>27</v>
      </c>
      <c r="B32" s="97">
        <f>IF(General!$C$10=1,'Class 1'!D32,'Class 1'!C32)</f>
        <v>0</v>
      </c>
      <c r="C32" s="125"/>
      <c r="D32" s="109"/>
      <c r="E32" s="108">
        <f>IF(C32&lt;&gt;0,VLOOKUP(C32,General!$A$15:$C$114,2,FALSE),0)</f>
        <v>0</v>
      </c>
      <c r="F32" s="108">
        <f>IF(C32&lt;&gt;0,VLOOKUP(C32,General!$A$15:$C$114,3,FALSE),0)</f>
        <v>0</v>
      </c>
      <c r="G32" s="122"/>
      <c r="H32" s="32">
        <f t="shared" si="4"/>
        <v>0</v>
      </c>
      <c r="J32" s="43"/>
      <c r="K32" s="44">
        <v>14</v>
      </c>
      <c r="L32" s="77">
        <f>P32</f>
        <v>3</v>
      </c>
      <c r="M32" s="80">
        <f>LOOKUP(K32,$A$6:$B$21)</f>
        <v>0</v>
      </c>
      <c r="N32" s="45">
        <f>LOOKUP(K32,$A$6:$E$21)</f>
        <v>0</v>
      </c>
      <c r="O32" s="69"/>
      <c r="P32" s="120">
        <v>3</v>
      </c>
      <c r="Q32" s="23"/>
      <c r="R32" s="23"/>
      <c r="S32" s="23"/>
      <c r="T32" s="23"/>
      <c r="U32" s="23"/>
      <c r="V32" s="23"/>
      <c r="W32" s="23"/>
      <c r="X32" s="23"/>
      <c r="Y32" s="36"/>
      <c r="Z32" s="23"/>
      <c r="AA32" s="23"/>
      <c r="AB32" s="23"/>
      <c r="AC32" s="23"/>
      <c r="AE32" s="25">
        <v>27</v>
      </c>
      <c r="AF32" s="26"/>
      <c r="AG32" s="27">
        <f t="shared" si="5"/>
        <v>0</v>
      </c>
      <c r="AH32" s="28">
        <f t="shared" si="6"/>
        <v>0</v>
      </c>
      <c r="AI32" s="28">
        <f t="shared" si="6"/>
        <v>0</v>
      </c>
      <c r="AJ32" s="29">
        <f t="shared" si="6"/>
        <v>0</v>
      </c>
    </row>
    <row r="33" spans="1:36" x14ac:dyDescent="0.25">
      <c r="A33" s="30">
        <v>28</v>
      </c>
      <c r="B33" s="97">
        <f>IF(General!$C$10=1,'Class 1'!D33,'Class 1'!C33)</f>
        <v>0</v>
      </c>
      <c r="C33" s="125"/>
      <c r="D33" s="109"/>
      <c r="E33" s="108">
        <f>IF(C33&lt;&gt;0,VLOOKUP(C33,General!$A$15:$C$114,2,FALSE),0)</f>
        <v>0</v>
      </c>
      <c r="F33" s="108">
        <f>IF(C33&lt;&gt;0,VLOOKUP(C33,General!$A$15:$C$114,3,FALSE),0)</f>
        <v>0</v>
      </c>
      <c r="G33" s="122"/>
      <c r="H33" s="32">
        <f t="shared" si="4"/>
        <v>0</v>
      </c>
      <c r="AE33" s="25">
        <v>28</v>
      </c>
      <c r="AF33" s="26"/>
      <c r="AG33" s="27">
        <f t="shared" si="5"/>
        <v>0</v>
      </c>
      <c r="AH33" s="28">
        <f t="shared" si="6"/>
        <v>0</v>
      </c>
      <c r="AI33" s="28">
        <f t="shared" si="6"/>
        <v>0</v>
      </c>
      <c r="AJ33" s="29">
        <f t="shared" si="6"/>
        <v>0</v>
      </c>
    </row>
    <row r="34" spans="1:36" x14ac:dyDescent="0.25">
      <c r="A34" s="30">
        <v>29</v>
      </c>
      <c r="B34" s="97">
        <f>IF(General!$C$10=1,'Class 1'!D34,'Class 1'!C34)</f>
        <v>0</v>
      </c>
      <c r="C34" s="125"/>
      <c r="D34" s="109"/>
      <c r="E34" s="108">
        <f>IF(C34&lt;&gt;0,VLOOKUP(C34,General!$A$15:$C$114,2,FALSE),0)</f>
        <v>0</v>
      </c>
      <c r="F34" s="108">
        <f>IF(C34&lt;&gt;0,VLOOKUP(C34,General!$A$15:$C$114,3,FALSE),0)</f>
        <v>0</v>
      </c>
      <c r="G34" s="122"/>
      <c r="H34" s="32">
        <f t="shared" si="4"/>
        <v>0</v>
      </c>
      <c r="AE34" s="25">
        <v>29</v>
      </c>
      <c r="AF34" s="26"/>
      <c r="AG34" s="27">
        <f t="shared" si="5"/>
        <v>0</v>
      </c>
      <c r="AH34" s="28">
        <f t="shared" si="6"/>
        <v>0</v>
      </c>
      <c r="AI34" s="28">
        <f t="shared" si="6"/>
        <v>0</v>
      </c>
      <c r="AJ34" s="29">
        <f t="shared" si="6"/>
        <v>0</v>
      </c>
    </row>
    <row r="35" spans="1:36" x14ac:dyDescent="0.25">
      <c r="A35" s="30">
        <v>30</v>
      </c>
      <c r="B35" s="97">
        <f>IF(General!$C$10=1,'Class 1'!D35,'Class 1'!C35)</f>
        <v>0</v>
      </c>
      <c r="C35" s="125"/>
      <c r="D35" s="109"/>
      <c r="E35" s="108">
        <f>IF(C35&lt;&gt;0,VLOOKUP(C35,General!$A$15:$C$114,2,FALSE),0)</f>
        <v>0</v>
      </c>
      <c r="F35" s="108">
        <f>IF(C35&lt;&gt;0,VLOOKUP(C35,General!$A$15:$C$114,3,FALSE),0)</f>
        <v>0</v>
      </c>
      <c r="G35" s="122"/>
      <c r="H35" s="32">
        <f t="shared" si="4"/>
        <v>0</v>
      </c>
      <c r="J35" s="63"/>
      <c r="O35" s="64"/>
      <c r="AE35" s="25">
        <v>30</v>
      </c>
      <c r="AF35" s="26"/>
      <c r="AG35" s="27">
        <f t="shared" si="5"/>
        <v>0</v>
      </c>
      <c r="AH35" s="28">
        <f t="shared" si="6"/>
        <v>0</v>
      </c>
      <c r="AI35" s="28">
        <f t="shared" si="6"/>
        <v>0</v>
      </c>
      <c r="AJ35" s="29">
        <f t="shared" si="6"/>
        <v>0</v>
      </c>
    </row>
    <row r="36" spans="1:36" x14ac:dyDescent="0.25">
      <c r="A36" s="30">
        <v>31</v>
      </c>
      <c r="B36" s="97">
        <f>IF(General!$C$10=1,'Class 1'!D36,'Class 1'!C36)</f>
        <v>0</v>
      </c>
      <c r="C36" s="125"/>
      <c r="D36" s="109"/>
      <c r="E36" s="108">
        <f>IF(C36&lt;&gt;0,VLOOKUP(C36,General!$A$15:$C$114,2,FALSE),0)</f>
        <v>0</v>
      </c>
      <c r="F36" s="108">
        <f>IF(C36&lt;&gt;0,VLOOKUP(C36,General!$A$15:$C$114,3,FALSE),0)</f>
        <v>0</v>
      </c>
      <c r="G36" s="122"/>
      <c r="H36" s="32">
        <f t="shared" si="4"/>
        <v>0</v>
      </c>
      <c r="J36" s="63"/>
      <c r="O36" s="64"/>
      <c r="AE36" s="25">
        <v>31</v>
      </c>
      <c r="AF36" s="26"/>
      <c r="AG36" s="27">
        <f t="shared" si="5"/>
        <v>0</v>
      </c>
      <c r="AH36" s="28">
        <f t="shared" si="6"/>
        <v>0</v>
      </c>
      <c r="AI36" s="28">
        <f t="shared" si="6"/>
        <v>0</v>
      </c>
      <c r="AJ36" s="29">
        <f t="shared" si="6"/>
        <v>0</v>
      </c>
    </row>
    <row r="37" spans="1:36" x14ac:dyDescent="0.25">
      <c r="A37" s="30">
        <v>32</v>
      </c>
      <c r="B37" s="97">
        <f>IF(General!$C$10=1,'Class 1'!D37,'Class 1'!C37)</f>
        <v>0</v>
      </c>
      <c r="C37" s="125"/>
      <c r="D37" s="109"/>
      <c r="E37" s="108">
        <f>IF(C37&lt;&gt;0,VLOOKUP(C37,General!$A$15:$C$114,2,FALSE),0)</f>
        <v>0</v>
      </c>
      <c r="F37" s="108">
        <f>IF(C37&lt;&gt;0,VLOOKUP(C37,General!$A$15:$C$114,3,FALSE),0)</f>
        <v>0</v>
      </c>
      <c r="G37" s="122"/>
      <c r="H37" s="32">
        <f t="shared" si="4"/>
        <v>0</v>
      </c>
      <c r="J37" s="63"/>
      <c r="O37" s="64"/>
      <c r="AE37" s="25">
        <v>32</v>
      </c>
      <c r="AF37" s="26"/>
      <c r="AG37" s="27">
        <f t="shared" si="5"/>
        <v>0</v>
      </c>
      <c r="AH37" s="28">
        <f t="shared" si="6"/>
        <v>0</v>
      </c>
      <c r="AI37" s="28">
        <f t="shared" si="6"/>
        <v>0</v>
      </c>
      <c r="AJ37" s="29">
        <f t="shared" si="6"/>
        <v>0</v>
      </c>
    </row>
    <row r="38" spans="1:36" x14ac:dyDescent="0.25">
      <c r="A38" s="30">
        <v>33</v>
      </c>
      <c r="B38" s="97">
        <f>IF(General!$C$10=1,'Class 1'!D38,'Class 1'!C38)</f>
        <v>0</v>
      </c>
      <c r="C38" s="125"/>
      <c r="D38" s="109"/>
      <c r="E38" s="108">
        <f>IF(C38&lt;&gt;0,VLOOKUP(C38,General!$A$15:$C$114,2,FALSE),0)</f>
        <v>0</v>
      </c>
      <c r="F38" s="108">
        <f>IF(C38&lt;&gt;0,VLOOKUP(C38,General!$A$15:$C$114,3,FALSE),0)</f>
        <v>0</v>
      </c>
      <c r="G38" s="122"/>
      <c r="H38" s="32">
        <f t="shared" si="4"/>
        <v>0</v>
      </c>
      <c r="J38" s="63"/>
      <c r="O38" s="64"/>
      <c r="AE38" s="25">
        <v>33</v>
      </c>
      <c r="AF38" s="26"/>
      <c r="AG38" s="27">
        <f t="shared" si="5"/>
        <v>0</v>
      </c>
      <c r="AH38" s="28">
        <f t="shared" si="6"/>
        <v>0</v>
      </c>
      <c r="AI38" s="28">
        <f t="shared" si="6"/>
        <v>0</v>
      </c>
      <c r="AJ38" s="29">
        <f t="shared" si="6"/>
        <v>0</v>
      </c>
    </row>
    <row r="39" spans="1:36" x14ac:dyDescent="0.25">
      <c r="A39" s="30">
        <v>34</v>
      </c>
      <c r="B39" s="97">
        <f>IF(General!$C$10=1,'Class 1'!D39,'Class 1'!C39)</f>
        <v>0</v>
      </c>
      <c r="C39" s="125"/>
      <c r="D39" s="109"/>
      <c r="E39" s="108">
        <f>IF(C39&lt;&gt;0,VLOOKUP(C39,General!$A$15:$C$114,2,FALSE),0)</f>
        <v>0</v>
      </c>
      <c r="F39" s="108">
        <f>IF(C39&lt;&gt;0,VLOOKUP(C39,General!$A$15:$C$114,3,FALSE),0)</f>
        <v>0</v>
      </c>
      <c r="G39" s="122"/>
      <c r="H39" s="32">
        <f t="shared" si="4"/>
        <v>0</v>
      </c>
      <c r="AE39" s="25">
        <v>34</v>
      </c>
      <c r="AF39" s="26"/>
      <c r="AG39" s="27">
        <f t="shared" si="5"/>
        <v>0</v>
      </c>
      <c r="AH39" s="28">
        <f t="shared" si="6"/>
        <v>0</v>
      </c>
      <c r="AI39" s="28">
        <f t="shared" si="6"/>
        <v>0</v>
      </c>
      <c r="AJ39" s="29">
        <f t="shared" si="6"/>
        <v>0</v>
      </c>
    </row>
    <row r="40" spans="1:36" x14ac:dyDescent="0.25">
      <c r="A40" s="30">
        <v>35</v>
      </c>
      <c r="B40" s="97">
        <f>IF(General!$C$10=1,'Class 1'!D40,'Class 1'!C40)</f>
        <v>0</v>
      </c>
      <c r="C40" s="125"/>
      <c r="D40" s="109"/>
      <c r="E40" s="108">
        <f>IF(C40&lt;&gt;0,VLOOKUP(C40,General!$A$15:$C$114,2,FALSE),0)</f>
        <v>0</v>
      </c>
      <c r="F40" s="108">
        <f>IF(C40&lt;&gt;0,VLOOKUP(C40,General!$A$15:$C$114,3,FALSE),0)</f>
        <v>0</v>
      </c>
      <c r="G40" s="122"/>
      <c r="H40" s="32">
        <f t="shared" si="4"/>
        <v>0</v>
      </c>
      <c r="AE40" s="25">
        <v>35</v>
      </c>
      <c r="AF40" s="26"/>
      <c r="AG40" s="27">
        <f t="shared" si="5"/>
        <v>0</v>
      </c>
      <c r="AH40" s="28">
        <f t="shared" si="6"/>
        <v>0</v>
      </c>
      <c r="AI40" s="28">
        <f t="shared" si="6"/>
        <v>0</v>
      </c>
      <c r="AJ40" s="29">
        <f t="shared" si="6"/>
        <v>0</v>
      </c>
    </row>
    <row r="41" spans="1:36" x14ac:dyDescent="0.25">
      <c r="A41" s="30">
        <v>36</v>
      </c>
      <c r="B41" s="97">
        <f>IF(General!$C$10=1,'Class 1'!D41,'Class 1'!C41)</f>
        <v>0</v>
      </c>
      <c r="C41" s="125"/>
      <c r="D41" s="109"/>
      <c r="E41" s="108">
        <f>IF(C41&lt;&gt;0,VLOOKUP(C41,General!$A$15:$C$114,2,FALSE),0)</f>
        <v>0</v>
      </c>
      <c r="F41" s="108">
        <f>IF(C41&lt;&gt;0,VLOOKUP(C41,General!$A$15:$C$114,3,FALSE),0)</f>
        <v>0</v>
      </c>
      <c r="G41" s="122"/>
      <c r="H41" s="32">
        <f t="shared" si="4"/>
        <v>0</v>
      </c>
      <c r="AE41" s="25">
        <v>36</v>
      </c>
      <c r="AF41" s="26"/>
      <c r="AG41" s="27">
        <f t="shared" si="5"/>
        <v>0</v>
      </c>
      <c r="AH41" s="28">
        <f t="shared" si="6"/>
        <v>0</v>
      </c>
      <c r="AI41" s="28">
        <f t="shared" si="6"/>
        <v>0</v>
      </c>
      <c r="AJ41" s="29">
        <f t="shared" si="6"/>
        <v>0</v>
      </c>
    </row>
    <row r="42" spans="1:36" x14ac:dyDescent="0.25">
      <c r="A42" s="30">
        <v>37</v>
      </c>
      <c r="B42" s="97">
        <f>IF(General!$C$10=1,'Class 1'!D42,'Class 1'!C42)</f>
        <v>0</v>
      </c>
      <c r="C42" s="125"/>
      <c r="D42" s="109"/>
      <c r="E42" s="108">
        <f>IF(C42&lt;&gt;0,VLOOKUP(C42,General!$A$15:$C$114,2,FALSE),0)</f>
        <v>0</v>
      </c>
      <c r="F42" s="108">
        <f>IF(C42&lt;&gt;0,VLOOKUP(C42,General!$A$15:$C$114,3,FALSE),0)</f>
        <v>0</v>
      </c>
      <c r="G42" s="122"/>
      <c r="H42" s="32">
        <f t="shared" si="4"/>
        <v>0</v>
      </c>
      <c r="AE42" s="25">
        <v>37</v>
      </c>
      <c r="AF42" s="26"/>
      <c r="AG42" s="27">
        <f t="shared" si="5"/>
        <v>0</v>
      </c>
      <c r="AH42" s="28">
        <f t="shared" si="6"/>
        <v>0</v>
      </c>
      <c r="AI42" s="28">
        <f t="shared" si="6"/>
        <v>0</v>
      </c>
      <c r="AJ42" s="29">
        <f t="shared" si="6"/>
        <v>0</v>
      </c>
    </row>
    <row r="43" spans="1:36" x14ac:dyDescent="0.25">
      <c r="A43" s="30">
        <v>38</v>
      </c>
      <c r="B43" s="97">
        <f>IF(General!$C$10=1,'Class 1'!D43,'Class 1'!C43)</f>
        <v>0</v>
      </c>
      <c r="C43" s="125"/>
      <c r="D43" s="109"/>
      <c r="E43" s="108">
        <f>IF(C43&lt;&gt;0,VLOOKUP(C43,General!$A$15:$C$114,2,FALSE),0)</f>
        <v>0</v>
      </c>
      <c r="F43" s="108">
        <f>IF(C43&lt;&gt;0,VLOOKUP(C43,General!$A$15:$C$114,3,FALSE),0)</f>
        <v>0</v>
      </c>
      <c r="G43" s="122"/>
      <c r="H43" s="32">
        <f t="shared" si="4"/>
        <v>0</v>
      </c>
      <c r="O43" s="65"/>
      <c r="AE43" s="25">
        <v>38</v>
      </c>
      <c r="AF43" s="26"/>
      <c r="AG43" s="27">
        <f t="shared" si="5"/>
        <v>0</v>
      </c>
      <c r="AH43" s="28">
        <f t="shared" si="6"/>
        <v>0</v>
      </c>
      <c r="AI43" s="28">
        <f t="shared" si="6"/>
        <v>0</v>
      </c>
      <c r="AJ43" s="29">
        <f t="shared" si="6"/>
        <v>0</v>
      </c>
    </row>
    <row r="44" spans="1:36" x14ac:dyDescent="0.25">
      <c r="A44" s="30">
        <v>39</v>
      </c>
      <c r="B44" s="97">
        <f>IF(General!$C$10=1,'Class 1'!D44,'Class 1'!C44)</f>
        <v>0</v>
      </c>
      <c r="C44" s="125"/>
      <c r="D44" s="109"/>
      <c r="E44" s="108">
        <f>IF(C44&lt;&gt;0,VLOOKUP(C44,General!$A$15:$C$114,2,FALSE),0)</f>
        <v>0</v>
      </c>
      <c r="F44" s="108">
        <f>IF(C44&lt;&gt;0,VLOOKUP(C44,General!$A$15:$C$114,3,FALSE),0)</f>
        <v>0</v>
      </c>
      <c r="G44" s="122"/>
      <c r="H44" s="32">
        <f t="shared" si="4"/>
        <v>0</v>
      </c>
      <c r="O44" s="65"/>
      <c r="AE44" s="25">
        <v>39</v>
      </c>
      <c r="AF44" s="26"/>
      <c r="AG44" s="27">
        <f t="shared" si="5"/>
        <v>0</v>
      </c>
      <c r="AH44" s="28">
        <f t="shared" si="6"/>
        <v>0</v>
      </c>
      <c r="AI44" s="28">
        <f t="shared" si="6"/>
        <v>0</v>
      </c>
      <c r="AJ44" s="29">
        <f t="shared" si="6"/>
        <v>0</v>
      </c>
    </row>
    <row r="45" spans="1:36" x14ac:dyDescent="0.25">
      <c r="A45" s="30">
        <v>40</v>
      </c>
      <c r="B45" s="97">
        <f>IF(General!$C$10=1,'Class 1'!D45,'Class 1'!C45)</f>
        <v>0</v>
      </c>
      <c r="C45" s="125"/>
      <c r="D45" s="109"/>
      <c r="E45" s="108">
        <f>IF(C45&lt;&gt;0,VLOOKUP(C45,General!$A$15:$C$114,2,FALSE),0)</f>
        <v>0</v>
      </c>
      <c r="F45" s="108">
        <f>IF(C45&lt;&gt;0,VLOOKUP(C45,General!$A$15:$C$114,3,FALSE),0)</f>
        <v>0</v>
      </c>
      <c r="G45" s="122"/>
      <c r="H45" s="32">
        <f t="shared" si="4"/>
        <v>0</v>
      </c>
      <c r="O45" s="65"/>
      <c r="AE45" s="25">
        <v>40</v>
      </c>
      <c r="AF45" s="26"/>
      <c r="AG45" s="27">
        <f t="shared" si="5"/>
        <v>0</v>
      </c>
      <c r="AH45" s="28">
        <f t="shared" si="6"/>
        <v>0</v>
      </c>
      <c r="AI45" s="28">
        <f t="shared" si="6"/>
        <v>0</v>
      </c>
      <c r="AJ45" s="29">
        <f t="shared" si="6"/>
        <v>0</v>
      </c>
    </row>
    <row r="46" spans="1:36" x14ac:dyDescent="0.25">
      <c r="A46" s="30">
        <v>41</v>
      </c>
      <c r="B46" s="97">
        <f>IF(General!$C$10=1,'Class 1'!D46,'Class 1'!C46)</f>
        <v>0</v>
      </c>
      <c r="C46" s="125"/>
      <c r="D46" s="109"/>
      <c r="E46" s="108">
        <f>IF(C46&lt;&gt;0,VLOOKUP(C46,General!$A$15:$C$114,2,FALSE),0)</f>
        <v>0</v>
      </c>
      <c r="F46" s="108">
        <f>IF(C46&lt;&gt;0,VLOOKUP(C46,General!$A$15:$C$114,3,FALSE),0)</f>
        <v>0</v>
      </c>
      <c r="G46" s="122"/>
      <c r="H46" s="32">
        <f t="shared" si="4"/>
        <v>0</v>
      </c>
      <c r="O46" s="65"/>
      <c r="AE46" s="25">
        <v>41</v>
      </c>
      <c r="AF46" s="26"/>
      <c r="AG46" s="27">
        <f t="shared" si="5"/>
        <v>0</v>
      </c>
      <c r="AH46" s="28">
        <f t="shared" si="6"/>
        <v>0</v>
      </c>
      <c r="AI46" s="28">
        <f t="shared" si="6"/>
        <v>0</v>
      </c>
      <c r="AJ46" s="29">
        <f t="shared" si="6"/>
        <v>0</v>
      </c>
    </row>
    <row r="47" spans="1:36" x14ac:dyDescent="0.25">
      <c r="A47" s="30">
        <v>42</v>
      </c>
      <c r="B47" s="97">
        <f>IF(General!$C$10=1,'Class 1'!D47,'Class 1'!C47)</f>
        <v>0</v>
      </c>
      <c r="C47" s="125"/>
      <c r="D47" s="109"/>
      <c r="E47" s="108">
        <f>IF(C47&lt;&gt;0,VLOOKUP(C47,General!$A$15:$C$114,2,FALSE),0)</f>
        <v>0</v>
      </c>
      <c r="F47" s="108">
        <f>IF(C47&lt;&gt;0,VLOOKUP(C47,General!$A$15:$C$114,3,FALSE),0)</f>
        <v>0</v>
      </c>
      <c r="G47" s="122"/>
      <c r="H47" s="32">
        <f t="shared" si="4"/>
        <v>0</v>
      </c>
      <c r="O47" s="65"/>
      <c r="AE47" s="25">
        <v>42</v>
      </c>
      <c r="AF47" s="26"/>
      <c r="AG47" s="27">
        <f t="shared" si="5"/>
        <v>0</v>
      </c>
      <c r="AH47" s="28">
        <f t="shared" si="6"/>
        <v>0</v>
      </c>
      <c r="AI47" s="28">
        <f t="shared" si="6"/>
        <v>0</v>
      </c>
      <c r="AJ47" s="29">
        <f t="shared" si="6"/>
        <v>0</v>
      </c>
    </row>
    <row r="48" spans="1:36" x14ac:dyDescent="0.25">
      <c r="A48" s="30">
        <v>43</v>
      </c>
      <c r="B48" s="97">
        <f>IF(General!$C$10=1,'Class 1'!D48,'Class 1'!C48)</f>
        <v>0</v>
      </c>
      <c r="C48" s="125"/>
      <c r="D48" s="109"/>
      <c r="E48" s="108">
        <f>IF(C48&lt;&gt;0,VLOOKUP(C48,General!$A$15:$C$114,2,FALSE),0)</f>
        <v>0</v>
      </c>
      <c r="F48" s="108">
        <f>IF(C48&lt;&gt;0,VLOOKUP(C48,General!$A$15:$C$114,3,FALSE),0)</f>
        <v>0</v>
      </c>
      <c r="G48" s="122"/>
      <c r="H48" s="32">
        <f t="shared" si="4"/>
        <v>0</v>
      </c>
      <c r="O48" s="65"/>
      <c r="AE48" s="25">
        <v>43</v>
      </c>
      <c r="AF48" s="26"/>
      <c r="AG48" s="27">
        <f t="shared" si="5"/>
        <v>0</v>
      </c>
      <c r="AH48" s="28">
        <f t="shared" si="6"/>
        <v>0</v>
      </c>
      <c r="AI48" s="28">
        <f t="shared" si="6"/>
        <v>0</v>
      </c>
      <c r="AJ48" s="29">
        <f t="shared" si="6"/>
        <v>0</v>
      </c>
    </row>
    <row r="49" spans="1:36" x14ac:dyDescent="0.25">
      <c r="A49" s="30">
        <v>44</v>
      </c>
      <c r="B49" s="97">
        <f>IF(General!$C$10=1,'Class 1'!D49,'Class 1'!C49)</f>
        <v>0</v>
      </c>
      <c r="C49" s="125"/>
      <c r="D49" s="109"/>
      <c r="E49" s="108">
        <f>IF(C49&lt;&gt;0,VLOOKUP(C49,General!$A$15:$C$114,2,FALSE),0)</f>
        <v>0</v>
      </c>
      <c r="F49" s="108">
        <f>IF(C49&lt;&gt;0,VLOOKUP(C49,General!$A$15:$C$114,3,FALSE),0)</f>
        <v>0</v>
      </c>
      <c r="G49" s="122"/>
      <c r="H49" s="32">
        <f t="shared" si="4"/>
        <v>0</v>
      </c>
      <c r="O49" s="65"/>
      <c r="AE49" s="25">
        <v>44</v>
      </c>
      <c r="AF49" s="26"/>
      <c r="AG49" s="27">
        <f t="shared" si="5"/>
        <v>0</v>
      </c>
      <c r="AH49" s="28">
        <f t="shared" si="6"/>
        <v>0</v>
      </c>
      <c r="AI49" s="28">
        <f t="shared" si="6"/>
        <v>0</v>
      </c>
      <c r="AJ49" s="29">
        <f t="shared" si="6"/>
        <v>0</v>
      </c>
    </row>
    <row r="50" spans="1:36" x14ac:dyDescent="0.25">
      <c r="A50" s="30">
        <v>45</v>
      </c>
      <c r="B50" s="97">
        <f>IF(General!$C$10=1,'Class 1'!D50,'Class 1'!C50)</f>
        <v>0</v>
      </c>
      <c r="C50" s="125"/>
      <c r="D50" s="109"/>
      <c r="E50" s="108">
        <f>IF(C50&lt;&gt;0,VLOOKUP(C50,General!$A$15:$C$114,2,FALSE),0)</f>
        <v>0</v>
      </c>
      <c r="F50" s="108">
        <f>IF(C50&lt;&gt;0,VLOOKUP(C50,General!$A$15:$C$114,3,FALSE),0)</f>
        <v>0</v>
      </c>
      <c r="G50" s="122"/>
      <c r="H50" s="32">
        <f t="shared" si="4"/>
        <v>0</v>
      </c>
      <c r="O50" s="65"/>
      <c r="AE50" s="25">
        <v>45</v>
      </c>
      <c r="AF50" s="26"/>
      <c r="AG50" s="27">
        <f t="shared" si="5"/>
        <v>0</v>
      </c>
      <c r="AH50" s="28">
        <f t="shared" si="6"/>
        <v>0</v>
      </c>
      <c r="AI50" s="28">
        <f t="shared" si="6"/>
        <v>0</v>
      </c>
      <c r="AJ50" s="29">
        <f t="shared" si="6"/>
        <v>0</v>
      </c>
    </row>
    <row r="51" spans="1:36" x14ac:dyDescent="0.25">
      <c r="A51" s="30">
        <v>46</v>
      </c>
      <c r="B51" s="97">
        <f>IF(General!$C$10=1,'Class 1'!D51,'Class 1'!C51)</f>
        <v>0</v>
      </c>
      <c r="C51" s="125"/>
      <c r="D51" s="109"/>
      <c r="E51" s="108">
        <f>IF(C51&lt;&gt;0,VLOOKUP(C51,General!$A$15:$C$114,2,FALSE),0)</f>
        <v>0</v>
      </c>
      <c r="F51" s="108">
        <f>IF(C51&lt;&gt;0,VLOOKUP(C51,General!$A$15:$C$114,3,FALSE),0)</f>
        <v>0</v>
      </c>
      <c r="G51" s="122"/>
      <c r="H51" s="32">
        <f t="shared" si="4"/>
        <v>0</v>
      </c>
      <c r="O51" s="65"/>
      <c r="AE51" s="25">
        <v>46</v>
      </c>
      <c r="AF51" s="26"/>
      <c r="AG51" s="27">
        <f t="shared" si="5"/>
        <v>0</v>
      </c>
      <c r="AH51" s="28">
        <f t="shared" si="6"/>
        <v>0</v>
      </c>
      <c r="AI51" s="28">
        <f t="shared" si="6"/>
        <v>0</v>
      </c>
      <c r="AJ51" s="29">
        <f t="shared" si="6"/>
        <v>0</v>
      </c>
    </row>
    <row r="52" spans="1:36" x14ac:dyDescent="0.25">
      <c r="A52" s="30">
        <v>47</v>
      </c>
      <c r="B52" s="97">
        <f>IF(General!$C$10=1,'Class 1'!D52,'Class 1'!C52)</f>
        <v>0</v>
      </c>
      <c r="C52" s="125"/>
      <c r="D52" s="109"/>
      <c r="E52" s="108">
        <f>IF(C52&lt;&gt;0,VLOOKUP(C52,General!$A$15:$C$114,2,FALSE),0)</f>
        <v>0</v>
      </c>
      <c r="F52" s="108">
        <f>IF(C52&lt;&gt;0,VLOOKUP(C52,General!$A$15:$C$114,3,FALSE),0)</f>
        <v>0</v>
      </c>
      <c r="G52" s="122"/>
      <c r="H52" s="32">
        <f t="shared" si="4"/>
        <v>0</v>
      </c>
      <c r="AE52" s="25">
        <v>47</v>
      </c>
      <c r="AF52" s="26"/>
      <c r="AG52" s="27">
        <f t="shared" si="5"/>
        <v>0</v>
      </c>
      <c r="AH52" s="28">
        <f t="shared" si="6"/>
        <v>0</v>
      </c>
      <c r="AI52" s="28">
        <f t="shared" si="6"/>
        <v>0</v>
      </c>
      <c r="AJ52" s="29">
        <f t="shared" si="6"/>
        <v>0</v>
      </c>
    </row>
    <row r="53" spans="1:36" x14ac:dyDescent="0.25">
      <c r="A53" s="30">
        <v>48</v>
      </c>
      <c r="B53" s="97">
        <f>IF(General!$C$10=1,'Class 1'!D53,'Class 1'!C53)</f>
        <v>0</v>
      </c>
      <c r="C53" s="125"/>
      <c r="D53" s="109"/>
      <c r="E53" s="108">
        <f>IF(C53&lt;&gt;0,VLOOKUP(C53,General!$A$15:$C$114,2,FALSE),0)</f>
        <v>0</v>
      </c>
      <c r="F53" s="108">
        <f>IF(C53&lt;&gt;0,VLOOKUP(C53,General!$A$15:$C$114,3,FALSE),0)</f>
        <v>0</v>
      </c>
      <c r="G53" s="122"/>
      <c r="H53" s="32">
        <f t="shared" si="4"/>
        <v>0</v>
      </c>
      <c r="AE53" s="25">
        <v>48</v>
      </c>
      <c r="AF53" s="26"/>
      <c r="AG53" s="27">
        <f t="shared" si="5"/>
        <v>0</v>
      </c>
      <c r="AH53" s="28">
        <f t="shared" si="6"/>
        <v>0</v>
      </c>
      <c r="AI53" s="28">
        <f t="shared" si="6"/>
        <v>0</v>
      </c>
      <c r="AJ53" s="29">
        <f t="shared" si="6"/>
        <v>0</v>
      </c>
    </row>
    <row r="54" spans="1:36" x14ac:dyDescent="0.25">
      <c r="A54" s="30">
        <v>49</v>
      </c>
      <c r="B54" s="97">
        <f>IF(General!$C$10=1,'Class 1'!D54,'Class 1'!C54)</f>
        <v>0</v>
      </c>
      <c r="C54" s="125"/>
      <c r="D54" s="109"/>
      <c r="E54" s="108">
        <f>IF(C54&lt;&gt;0,VLOOKUP(C54,General!$A$15:$C$114,2,FALSE),0)</f>
        <v>0</v>
      </c>
      <c r="F54" s="108">
        <f>IF(C54&lt;&gt;0,VLOOKUP(C54,General!$A$15:$C$114,3,FALSE),0)</f>
        <v>0</v>
      </c>
      <c r="G54" s="122"/>
      <c r="H54" s="32">
        <f t="shared" si="4"/>
        <v>0</v>
      </c>
      <c r="AE54" s="25">
        <v>49</v>
      </c>
      <c r="AF54" s="26"/>
      <c r="AG54" s="27">
        <f t="shared" si="5"/>
        <v>0</v>
      </c>
      <c r="AH54" s="28">
        <f t="shared" ref="AH54:AJ85" si="7">E54</f>
        <v>0</v>
      </c>
      <c r="AI54" s="28">
        <f t="shared" si="7"/>
        <v>0</v>
      </c>
      <c r="AJ54" s="29">
        <f t="shared" si="7"/>
        <v>0</v>
      </c>
    </row>
    <row r="55" spans="1:36" x14ac:dyDescent="0.25">
      <c r="A55" s="30">
        <v>50</v>
      </c>
      <c r="B55" s="97">
        <f>IF(General!$C$10=1,'Class 1'!D55,'Class 1'!C55)</f>
        <v>0</v>
      </c>
      <c r="C55" s="125"/>
      <c r="D55" s="109"/>
      <c r="E55" s="108">
        <f>IF(C55&lt;&gt;0,VLOOKUP(C55,General!$A$15:$C$114,2,FALSE),0)</f>
        <v>0</v>
      </c>
      <c r="F55" s="108">
        <f>IF(C55&lt;&gt;0,VLOOKUP(C55,General!$A$15:$C$114,3,FALSE),0)</f>
        <v>0</v>
      </c>
      <c r="G55" s="122"/>
      <c r="H55" s="32">
        <f t="shared" si="4"/>
        <v>0</v>
      </c>
      <c r="AE55" s="25">
        <v>50</v>
      </c>
      <c r="AF55" s="26"/>
      <c r="AG55" s="27">
        <f t="shared" si="5"/>
        <v>0</v>
      </c>
      <c r="AH55" s="28">
        <f t="shared" si="7"/>
        <v>0</v>
      </c>
      <c r="AI55" s="28">
        <f t="shared" si="7"/>
        <v>0</v>
      </c>
      <c r="AJ55" s="29">
        <f t="shared" si="7"/>
        <v>0</v>
      </c>
    </row>
    <row r="56" spans="1:36" x14ac:dyDescent="0.25">
      <c r="A56" s="30">
        <v>51</v>
      </c>
      <c r="B56" s="97">
        <f>IF(General!$C$10=1,'Class 1'!D56,'Class 1'!C56)</f>
        <v>0</v>
      </c>
      <c r="C56" s="125"/>
      <c r="D56" s="109"/>
      <c r="E56" s="108">
        <f>IF(C56&lt;&gt;0,VLOOKUP(C56,General!$A$15:$C$114,2,FALSE),0)</f>
        <v>0</v>
      </c>
      <c r="F56" s="108">
        <f>IF(C56&lt;&gt;0,VLOOKUP(C56,General!$A$15:$C$114,3,FALSE),0)</f>
        <v>0</v>
      </c>
      <c r="G56" s="122"/>
      <c r="H56" s="32">
        <f t="shared" si="4"/>
        <v>0</v>
      </c>
      <c r="AE56" s="25">
        <v>51</v>
      </c>
      <c r="AF56" s="26"/>
      <c r="AG56" s="27">
        <f t="shared" si="5"/>
        <v>0</v>
      </c>
      <c r="AH56" s="28">
        <f t="shared" si="7"/>
        <v>0</v>
      </c>
      <c r="AI56" s="28">
        <f t="shared" si="7"/>
        <v>0</v>
      </c>
      <c r="AJ56" s="29">
        <f t="shared" si="7"/>
        <v>0</v>
      </c>
    </row>
    <row r="57" spans="1:36" x14ac:dyDescent="0.25">
      <c r="A57" s="30">
        <v>52</v>
      </c>
      <c r="B57" s="97">
        <f>IF(General!$C$10=1,'Class 1'!D57,'Class 1'!C57)</f>
        <v>0</v>
      </c>
      <c r="C57" s="125"/>
      <c r="D57" s="109"/>
      <c r="E57" s="108">
        <f>IF(C57&lt;&gt;0,VLOOKUP(C57,General!$A$15:$C$114,2,FALSE),0)</f>
        <v>0</v>
      </c>
      <c r="F57" s="108">
        <f>IF(C57&lt;&gt;0,VLOOKUP(C57,General!$A$15:$C$114,3,FALSE),0)</f>
        <v>0</v>
      </c>
      <c r="G57" s="122"/>
      <c r="H57" s="32">
        <f t="shared" si="4"/>
        <v>0</v>
      </c>
      <c r="AE57" s="25">
        <v>52</v>
      </c>
      <c r="AF57" s="26"/>
      <c r="AG57" s="27">
        <f t="shared" si="5"/>
        <v>0</v>
      </c>
      <c r="AH57" s="28">
        <f t="shared" si="7"/>
        <v>0</v>
      </c>
      <c r="AI57" s="28">
        <f t="shared" si="7"/>
        <v>0</v>
      </c>
      <c r="AJ57" s="29">
        <f t="shared" si="7"/>
        <v>0</v>
      </c>
    </row>
    <row r="58" spans="1:36" x14ac:dyDescent="0.25">
      <c r="A58" s="30">
        <v>53</v>
      </c>
      <c r="B58" s="97">
        <f>IF(General!$C$10=1,'Class 1'!D58,'Class 1'!C58)</f>
        <v>0</v>
      </c>
      <c r="C58" s="125"/>
      <c r="D58" s="109"/>
      <c r="E58" s="108">
        <f>IF(C58&lt;&gt;0,VLOOKUP(C58,General!$A$15:$C$114,2,FALSE),0)</f>
        <v>0</v>
      </c>
      <c r="F58" s="108">
        <f>IF(C58&lt;&gt;0,VLOOKUP(C58,General!$A$15:$C$114,3,FALSE),0)</f>
        <v>0</v>
      </c>
      <c r="G58" s="122"/>
      <c r="H58" s="32">
        <f t="shared" si="4"/>
        <v>0</v>
      </c>
      <c r="AE58" s="25">
        <v>53</v>
      </c>
      <c r="AF58" s="26"/>
      <c r="AG58" s="27">
        <f t="shared" si="5"/>
        <v>0</v>
      </c>
      <c r="AH58" s="28">
        <f t="shared" si="7"/>
        <v>0</v>
      </c>
      <c r="AI58" s="28">
        <f t="shared" si="7"/>
        <v>0</v>
      </c>
      <c r="AJ58" s="29">
        <f t="shared" si="7"/>
        <v>0</v>
      </c>
    </row>
    <row r="59" spans="1:36" x14ac:dyDescent="0.25">
      <c r="A59" s="30">
        <v>54</v>
      </c>
      <c r="B59" s="97">
        <f>IF(General!$C$10=1,'Class 1'!D59,'Class 1'!C59)</f>
        <v>0</v>
      </c>
      <c r="C59" s="125"/>
      <c r="D59" s="109"/>
      <c r="E59" s="108">
        <f>IF(C59&lt;&gt;0,VLOOKUP(C59,General!$A$15:$C$114,2,FALSE),0)</f>
        <v>0</v>
      </c>
      <c r="F59" s="108">
        <f>IF(C59&lt;&gt;0,VLOOKUP(C59,General!$A$15:$C$114,3,FALSE),0)</f>
        <v>0</v>
      </c>
      <c r="G59" s="122"/>
      <c r="H59" s="32">
        <f t="shared" si="4"/>
        <v>0</v>
      </c>
      <c r="AE59" s="25">
        <v>54</v>
      </c>
      <c r="AF59" s="26"/>
      <c r="AG59" s="27">
        <f t="shared" si="5"/>
        <v>0</v>
      </c>
      <c r="AH59" s="28">
        <f t="shared" si="7"/>
        <v>0</v>
      </c>
      <c r="AI59" s="28">
        <f t="shared" si="7"/>
        <v>0</v>
      </c>
      <c r="AJ59" s="29">
        <f t="shared" si="7"/>
        <v>0</v>
      </c>
    </row>
    <row r="60" spans="1:36" x14ac:dyDescent="0.25">
      <c r="A60" s="30">
        <v>55</v>
      </c>
      <c r="B60" s="97">
        <f>IF(General!$C$10=1,'Class 1'!D60,'Class 1'!C60)</f>
        <v>0</v>
      </c>
      <c r="C60" s="125"/>
      <c r="D60" s="109"/>
      <c r="E60" s="108">
        <f>IF(C60&lt;&gt;0,VLOOKUP(C60,General!$A$15:$C$114,2,FALSE),0)</f>
        <v>0</v>
      </c>
      <c r="F60" s="108">
        <f>IF(C60&lt;&gt;0,VLOOKUP(C60,General!$A$15:$C$114,3,FALSE),0)</f>
        <v>0</v>
      </c>
      <c r="G60" s="122"/>
      <c r="H60" s="32">
        <f t="shared" si="4"/>
        <v>0</v>
      </c>
      <c r="AE60" s="25">
        <v>55</v>
      </c>
      <c r="AF60" s="26"/>
      <c r="AG60" s="27">
        <f t="shared" si="5"/>
        <v>0</v>
      </c>
      <c r="AH60" s="28">
        <f t="shared" si="7"/>
        <v>0</v>
      </c>
      <c r="AI60" s="28">
        <f t="shared" si="7"/>
        <v>0</v>
      </c>
      <c r="AJ60" s="29">
        <f t="shared" si="7"/>
        <v>0</v>
      </c>
    </row>
    <row r="61" spans="1:36" x14ac:dyDescent="0.25">
      <c r="A61" s="30">
        <v>56</v>
      </c>
      <c r="B61" s="97">
        <f>IF(General!$C$10=1,'Class 1'!D61,'Class 1'!C61)</f>
        <v>0</v>
      </c>
      <c r="C61" s="125"/>
      <c r="D61" s="109"/>
      <c r="E61" s="108">
        <f>IF(C61&lt;&gt;0,VLOOKUP(C61,General!$A$15:$C$114,2,FALSE),0)</f>
        <v>0</v>
      </c>
      <c r="F61" s="108">
        <f>IF(C61&lt;&gt;0,VLOOKUP(C61,General!$A$15:$C$114,3,FALSE),0)</f>
        <v>0</v>
      </c>
      <c r="G61" s="122"/>
      <c r="H61" s="32">
        <f t="shared" si="4"/>
        <v>0</v>
      </c>
      <c r="AE61" s="25">
        <v>56</v>
      </c>
      <c r="AF61" s="26"/>
      <c r="AG61" s="27">
        <f t="shared" si="5"/>
        <v>0</v>
      </c>
      <c r="AH61" s="28">
        <f t="shared" si="7"/>
        <v>0</v>
      </c>
      <c r="AI61" s="28">
        <f t="shared" si="7"/>
        <v>0</v>
      </c>
      <c r="AJ61" s="29">
        <f t="shared" si="7"/>
        <v>0</v>
      </c>
    </row>
    <row r="62" spans="1:36" x14ac:dyDescent="0.25">
      <c r="A62" s="30">
        <v>57</v>
      </c>
      <c r="B62" s="97">
        <f>IF(General!$C$10=1,'Class 1'!D62,'Class 1'!C62)</f>
        <v>0</v>
      </c>
      <c r="C62" s="125"/>
      <c r="D62" s="109"/>
      <c r="E62" s="108">
        <f>IF(C62&lt;&gt;0,VLOOKUP(C62,General!$A$15:$C$114,2,FALSE),0)</f>
        <v>0</v>
      </c>
      <c r="F62" s="108">
        <f>IF(C62&lt;&gt;0,VLOOKUP(C62,General!$A$15:$C$114,3,FALSE),0)</f>
        <v>0</v>
      </c>
      <c r="G62" s="122"/>
      <c r="H62" s="32">
        <f t="shared" si="4"/>
        <v>0</v>
      </c>
      <c r="AE62" s="25">
        <v>57</v>
      </c>
      <c r="AF62" s="26"/>
      <c r="AG62" s="27">
        <f t="shared" si="5"/>
        <v>0</v>
      </c>
      <c r="AH62" s="28">
        <f t="shared" si="7"/>
        <v>0</v>
      </c>
      <c r="AI62" s="28">
        <f t="shared" si="7"/>
        <v>0</v>
      </c>
      <c r="AJ62" s="29">
        <f t="shared" si="7"/>
        <v>0</v>
      </c>
    </row>
    <row r="63" spans="1:36" x14ac:dyDescent="0.25">
      <c r="A63" s="30">
        <v>58</v>
      </c>
      <c r="B63" s="97">
        <f>IF(General!$C$10=1,'Class 1'!D63,'Class 1'!C63)</f>
        <v>0</v>
      </c>
      <c r="C63" s="125"/>
      <c r="D63" s="109"/>
      <c r="E63" s="108">
        <f>IF(C63&lt;&gt;0,VLOOKUP(C63,General!$A$15:$C$114,2,FALSE),0)</f>
        <v>0</v>
      </c>
      <c r="F63" s="108">
        <f>IF(C63&lt;&gt;0,VLOOKUP(C63,General!$A$15:$C$114,3,FALSE),0)</f>
        <v>0</v>
      </c>
      <c r="G63" s="122"/>
      <c r="H63" s="32">
        <f t="shared" si="4"/>
        <v>0</v>
      </c>
      <c r="AE63" s="25">
        <v>58</v>
      </c>
      <c r="AF63" s="26"/>
      <c r="AG63" s="27">
        <f t="shared" si="5"/>
        <v>0</v>
      </c>
      <c r="AH63" s="28">
        <f t="shared" si="7"/>
        <v>0</v>
      </c>
      <c r="AI63" s="28">
        <f t="shared" si="7"/>
        <v>0</v>
      </c>
      <c r="AJ63" s="29">
        <f t="shared" si="7"/>
        <v>0</v>
      </c>
    </row>
    <row r="64" spans="1:36" x14ac:dyDescent="0.25">
      <c r="A64" s="30">
        <v>59</v>
      </c>
      <c r="B64" s="97">
        <f>IF(General!$C$10=1,'Class 1'!D64,'Class 1'!C64)</f>
        <v>0</v>
      </c>
      <c r="C64" s="125"/>
      <c r="D64" s="109"/>
      <c r="E64" s="108">
        <f>IF(C64&lt;&gt;0,VLOOKUP(C64,General!$A$15:$C$114,2,FALSE),0)</f>
        <v>0</v>
      </c>
      <c r="F64" s="108">
        <f>IF(C64&lt;&gt;0,VLOOKUP(C64,General!$A$15:$C$114,3,FALSE),0)</f>
        <v>0</v>
      </c>
      <c r="G64" s="122"/>
      <c r="H64" s="32">
        <f t="shared" si="4"/>
        <v>0</v>
      </c>
      <c r="AE64" s="25">
        <v>59</v>
      </c>
      <c r="AF64" s="26"/>
      <c r="AG64" s="27">
        <f t="shared" si="5"/>
        <v>0</v>
      </c>
      <c r="AH64" s="28">
        <f t="shared" si="7"/>
        <v>0</v>
      </c>
      <c r="AI64" s="28">
        <f t="shared" si="7"/>
        <v>0</v>
      </c>
      <c r="AJ64" s="29">
        <f t="shared" si="7"/>
        <v>0</v>
      </c>
    </row>
    <row r="65" spans="1:36" x14ac:dyDescent="0.25">
      <c r="A65" s="30">
        <v>60</v>
      </c>
      <c r="B65" s="97">
        <f>IF(General!$C$10=1,'Class 1'!D65,'Class 1'!C65)</f>
        <v>0</v>
      </c>
      <c r="C65" s="125"/>
      <c r="D65" s="109"/>
      <c r="E65" s="108">
        <f>IF(C65&lt;&gt;0,VLOOKUP(C65,General!$A$15:$C$114,2,FALSE),0)</f>
        <v>0</v>
      </c>
      <c r="F65" s="108">
        <f>IF(C65&lt;&gt;0,VLOOKUP(C65,General!$A$15:$C$114,3,FALSE),0)</f>
        <v>0</v>
      </c>
      <c r="G65" s="122"/>
      <c r="H65" s="32">
        <f t="shared" si="4"/>
        <v>0</v>
      </c>
      <c r="AE65" s="25">
        <v>60</v>
      </c>
      <c r="AF65" s="26"/>
      <c r="AG65" s="27">
        <f t="shared" si="5"/>
        <v>0</v>
      </c>
      <c r="AH65" s="28">
        <f t="shared" si="7"/>
        <v>0</v>
      </c>
      <c r="AI65" s="28">
        <f t="shared" si="7"/>
        <v>0</v>
      </c>
      <c r="AJ65" s="29">
        <f t="shared" si="7"/>
        <v>0</v>
      </c>
    </row>
    <row r="66" spans="1:36" x14ac:dyDescent="0.25">
      <c r="A66" s="30">
        <v>61</v>
      </c>
      <c r="B66" s="97">
        <f>IF(General!$C$10=1,'Class 1'!D66,'Class 1'!C66)</f>
        <v>0</v>
      </c>
      <c r="C66" s="125"/>
      <c r="D66" s="109"/>
      <c r="E66" s="108">
        <f>IF(C66&lt;&gt;0,VLOOKUP(C66,General!$A$15:$C$114,2,FALSE),0)</f>
        <v>0</v>
      </c>
      <c r="F66" s="108">
        <f>IF(C66&lt;&gt;0,VLOOKUP(C66,General!$A$15:$C$114,3,FALSE),0)</f>
        <v>0</v>
      </c>
      <c r="G66" s="122"/>
      <c r="H66" s="32">
        <f t="shared" si="4"/>
        <v>0</v>
      </c>
      <c r="AE66" s="25">
        <v>61</v>
      </c>
      <c r="AF66" s="26"/>
      <c r="AG66" s="27">
        <f t="shared" si="5"/>
        <v>0</v>
      </c>
      <c r="AH66" s="28">
        <f t="shared" si="7"/>
        <v>0</v>
      </c>
      <c r="AI66" s="28">
        <f t="shared" si="7"/>
        <v>0</v>
      </c>
      <c r="AJ66" s="29">
        <f t="shared" si="7"/>
        <v>0</v>
      </c>
    </row>
    <row r="67" spans="1:36" x14ac:dyDescent="0.25">
      <c r="A67" s="30">
        <v>62</v>
      </c>
      <c r="B67" s="97">
        <f>IF(General!$C$10=1,'Class 1'!D67,'Class 1'!C67)</f>
        <v>0</v>
      </c>
      <c r="C67" s="125"/>
      <c r="D67" s="109"/>
      <c r="E67" s="108">
        <f>IF(C67&lt;&gt;0,VLOOKUP(C67,General!$A$15:$C$114,2,FALSE),0)</f>
        <v>0</v>
      </c>
      <c r="F67" s="108">
        <f>IF(C67&lt;&gt;0,VLOOKUP(C67,General!$A$15:$C$114,3,FALSE),0)</f>
        <v>0</v>
      </c>
      <c r="G67" s="122"/>
      <c r="H67" s="32">
        <f t="shared" si="4"/>
        <v>0</v>
      </c>
      <c r="AE67" s="25">
        <v>62</v>
      </c>
      <c r="AF67" s="26"/>
      <c r="AG67" s="27">
        <f t="shared" si="5"/>
        <v>0</v>
      </c>
      <c r="AH67" s="28">
        <f t="shared" si="7"/>
        <v>0</v>
      </c>
      <c r="AI67" s="28">
        <f t="shared" si="7"/>
        <v>0</v>
      </c>
      <c r="AJ67" s="29">
        <f t="shared" si="7"/>
        <v>0</v>
      </c>
    </row>
    <row r="68" spans="1:36" x14ac:dyDescent="0.25">
      <c r="A68" s="30">
        <v>63</v>
      </c>
      <c r="B68" s="97">
        <f>IF(General!$C$10=1,'Class 1'!D68,'Class 1'!C68)</f>
        <v>0</v>
      </c>
      <c r="C68" s="125"/>
      <c r="D68" s="109"/>
      <c r="E68" s="108">
        <f>IF(C68&lt;&gt;0,VLOOKUP(C68,General!$A$15:$C$114,2,FALSE),0)</f>
        <v>0</v>
      </c>
      <c r="F68" s="108">
        <f>IF(C68&lt;&gt;0,VLOOKUP(C68,General!$A$15:$C$114,3,FALSE),0)</f>
        <v>0</v>
      </c>
      <c r="G68" s="122"/>
      <c r="H68" s="32">
        <f t="shared" si="4"/>
        <v>0</v>
      </c>
      <c r="AE68" s="25">
        <v>63</v>
      </c>
      <c r="AF68" s="26"/>
      <c r="AG68" s="27">
        <f t="shared" si="5"/>
        <v>0</v>
      </c>
      <c r="AH68" s="28">
        <f t="shared" si="7"/>
        <v>0</v>
      </c>
      <c r="AI68" s="28">
        <f t="shared" si="7"/>
        <v>0</v>
      </c>
      <c r="AJ68" s="29">
        <f t="shared" si="7"/>
        <v>0</v>
      </c>
    </row>
    <row r="69" spans="1:36" x14ac:dyDescent="0.25">
      <c r="A69" s="30">
        <v>64</v>
      </c>
      <c r="B69" s="97">
        <f>IF(General!$C$10=1,'Class 1'!D69,'Class 1'!C69)</f>
        <v>0</v>
      </c>
      <c r="C69" s="125"/>
      <c r="D69" s="109"/>
      <c r="E69" s="108">
        <f>IF(C69&lt;&gt;0,VLOOKUP(C69,General!$A$15:$C$114,2,FALSE),0)</f>
        <v>0</v>
      </c>
      <c r="F69" s="108">
        <f>IF(C69&lt;&gt;0,VLOOKUP(C69,General!$A$15:$C$114,3,FALSE),0)</f>
        <v>0</v>
      </c>
      <c r="G69" s="122"/>
      <c r="H69" s="32">
        <f t="shared" si="4"/>
        <v>0</v>
      </c>
      <c r="AE69" s="25">
        <v>64</v>
      </c>
      <c r="AF69" s="26"/>
      <c r="AG69" s="27">
        <f t="shared" si="5"/>
        <v>0</v>
      </c>
      <c r="AH69" s="28">
        <f t="shared" si="7"/>
        <v>0</v>
      </c>
      <c r="AI69" s="28">
        <f t="shared" si="7"/>
        <v>0</v>
      </c>
      <c r="AJ69" s="29">
        <f t="shared" si="7"/>
        <v>0</v>
      </c>
    </row>
    <row r="70" spans="1:36" x14ac:dyDescent="0.25">
      <c r="A70" s="30">
        <v>65</v>
      </c>
      <c r="B70" s="97">
        <f>IF(General!$C$10=1,'Class 1'!D70,'Class 1'!C70)</f>
        <v>0</v>
      </c>
      <c r="C70" s="125"/>
      <c r="D70" s="109"/>
      <c r="E70" s="108">
        <f>IF(C70&lt;&gt;0,VLOOKUP(C70,General!$A$15:$C$114,2,FALSE),0)</f>
        <v>0</v>
      </c>
      <c r="F70" s="108">
        <f>IF(C70&lt;&gt;0,VLOOKUP(C70,General!$A$15:$C$114,3,FALSE),0)</f>
        <v>0</v>
      </c>
      <c r="G70" s="122"/>
      <c r="H70" s="32">
        <f t="shared" si="4"/>
        <v>0</v>
      </c>
      <c r="AE70" s="25">
        <v>65</v>
      </c>
      <c r="AF70" s="26"/>
      <c r="AG70" s="27">
        <f t="shared" si="5"/>
        <v>0</v>
      </c>
      <c r="AH70" s="28">
        <f t="shared" si="7"/>
        <v>0</v>
      </c>
      <c r="AI70" s="28">
        <f t="shared" si="7"/>
        <v>0</v>
      </c>
      <c r="AJ70" s="29">
        <f t="shared" si="7"/>
        <v>0</v>
      </c>
    </row>
    <row r="71" spans="1:36" x14ac:dyDescent="0.25">
      <c r="A71" s="30">
        <v>66</v>
      </c>
      <c r="B71" s="97">
        <f>IF(General!$C$10=1,'Class 1'!D71,'Class 1'!C71)</f>
        <v>0</v>
      </c>
      <c r="C71" s="125"/>
      <c r="D71" s="109"/>
      <c r="E71" s="108">
        <f>IF(C71&lt;&gt;0,VLOOKUP(C71,General!$A$15:$C$114,2,FALSE),0)</f>
        <v>0</v>
      </c>
      <c r="F71" s="108">
        <f>IF(C71&lt;&gt;0,VLOOKUP(C71,General!$A$15:$C$114,3,FALSE),0)</f>
        <v>0</v>
      </c>
      <c r="G71" s="122"/>
      <c r="H71" s="32">
        <f t="shared" si="4"/>
        <v>0</v>
      </c>
      <c r="AE71" s="25">
        <v>66</v>
      </c>
      <c r="AF71" s="26"/>
      <c r="AG71" s="27">
        <f t="shared" si="5"/>
        <v>0</v>
      </c>
      <c r="AH71" s="28">
        <f t="shared" si="7"/>
        <v>0</v>
      </c>
      <c r="AI71" s="28">
        <f t="shared" si="7"/>
        <v>0</v>
      </c>
      <c r="AJ71" s="29">
        <f t="shared" si="7"/>
        <v>0</v>
      </c>
    </row>
    <row r="72" spans="1:36" x14ac:dyDescent="0.25">
      <c r="A72" s="30">
        <v>67</v>
      </c>
      <c r="B72" s="97">
        <f>IF(General!$C$10=1,'Class 1'!D72,'Class 1'!C72)</f>
        <v>0</v>
      </c>
      <c r="C72" s="125"/>
      <c r="D72" s="109"/>
      <c r="E72" s="108">
        <f>IF(C72&lt;&gt;0,VLOOKUP(C72,General!$A$15:$C$114,2,FALSE),0)</f>
        <v>0</v>
      </c>
      <c r="F72" s="108">
        <f>IF(C72&lt;&gt;0,VLOOKUP(C72,General!$A$15:$C$114,3,FALSE),0)</f>
        <v>0</v>
      </c>
      <c r="G72" s="122"/>
      <c r="H72" s="32">
        <f t="shared" si="4"/>
        <v>0</v>
      </c>
      <c r="AE72" s="25">
        <v>67</v>
      </c>
      <c r="AF72" s="26"/>
      <c r="AG72" s="27">
        <f t="shared" si="5"/>
        <v>0</v>
      </c>
      <c r="AH72" s="28">
        <f t="shared" si="7"/>
        <v>0</v>
      </c>
      <c r="AI72" s="28">
        <f t="shared" si="7"/>
        <v>0</v>
      </c>
      <c r="AJ72" s="29">
        <f t="shared" si="7"/>
        <v>0</v>
      </c>
    </row>
    <row r="73" spans="1:36" x14ac:dyDescent="0.25">
      <c r="A73" s="30">
        <v>68</v>
      </c>
      <c r="B73" s="97">
        <f>IF(General!$C$10=1,'Class 1'!D73,'Class 1'!C73)</f>
        <v>0</v>
      </c>
      <c r="C73" s="125"/>
      <c r="D73" s="109"/>
      <c r="E73" s="108">
        <f>IF(C73&lt;&gt;0,VLOOKUP(C73,General!$A$15:$C$114,2,FALSE),0)</f>
        <v>0</v>
      </c>
      <c r="F73" s="108">
        <f>IF(C73&lt;&gt;0,VLOOKUP(C73,General!$A$15:$C$114,3,FALSE),0)</f>
        <v>0</v>
      </c>
      <c r="G73" s="122"/>
      <c r="H73" s="32">
        <f t="shared" si="4"/>
        <v>0</v>
      </c>
      <c r="AE73" s="25">
        <v>68</v>
      </c>
      <c r="AF73" s="26"/>
      <c r="AG73" s="27">
        <f t="shared" si="5"/>
        <v>0</v>
      </c>
      <c r="AH73" s="28">
        <f t="shared" si="7"/>
        <v>0</v>
      </c>
      <c r="AI73" s="28">
        <f t="shared" si="7"/>
        <v>0</v>
      </c>
      <c r="AJ73" s="29">
        <f t="shared" si="7"/>
        <v>0</v>
      </c>
    </row>
    <row r="74" spans="1:36" x14ac:dyDescent="0.25">
      <c r="A74" s="30">
        <v>69</v>
      </c>
      <c r="B74" s="97">
        <f>IF(General!$C$10=1,'Class 1'!D74,'Class 1'!C74)</f>
        <v>0</v>
      </c>
      <c r="C74" s="125"/>
      <c r="D74" s="109"/>
      <c r="E74" s="108">
        <f>IF(C74&lt;&gt;0,VLOOKUP(C74,General!$A$15:$C$114,2,FALSE),0)</f>
        <v>0</v>
      </c>
      <c r="F74" s="108">
        <f>IF(C74&lt;&gt;0,VLOOKUP(C74,General!$A$15:$C$114,3,FALSE),0)</f>
        <v>0</v>
      </c>
      <c r="G74" s="122"/>
      <c r="H74" s="32">
        <f t="shared" si="4"/>
        <v>0</v>
      </c>
      <c r="AE74" s="25">
        <v>69</v>
      </c>
      <c r="AF74" s="26"/>
      <c r="AG74" s="27">
        <f t="shared" si="5"/>
        <v>0</v>
      </c>
      <c r="AH74" s="28">
        <f t="shared" si="7"/>
        <v>0</v>
      </c>
      <c r="AI74" s="28">
        <f t="shared" si="7"/>
        <v>0</v>
      </c>
      <c r="AJ74" s="29">
        <f t="shared" si="7"/>
        <v>0</v>
      </c>
    </row>
    <row r="75" spans="1:36" x14ac:dyDescent="0.25">
      <c r="A75" s="30">
        <v>70</v>
      </c>
      <c r="B75" s="97">
        <f>IF(General!$C$10=1,'Class 1'!D75,'Class 1'!C75)</f>
        <v>0</v>
      </c>
      <c r="C75" s="125"/>
      <c r="D75" s="109"/>
      <c r="E75" s="108">
        <f>IF(C75&lt;&gt;0,VLOOKUP(C75,General!$A$15:$C$114,2,FALSE),0)</f>
        <v>0</v>
      </c>
      <c r="F75" s="108">
        <f>IF(C75&lt;&gt;0,VLOOKUP(C75,General!$A$15:$C$114,3,FALSE),0)</f>
        <v>0</v>
      </c>
      <c r="G75" s="122"/>
      <c r="H75" s="32">
        <f t="shared" si="4"/>
        <v>0</v>
      </c>
      <c r="AE75" s="25">
        <v>70</v>
      </c>
      <c r="AF75" s="26"/>
      <c r="AG75" s="27">
        <f t="shared" si="5"/>
        <v>0</v>
      </c>
      <c r="AH75" s="28">
        <f t="shared" si="7"/>
        <v>0</v>
      </c>
      <c r="AI75" s="28">
        <f t="shared" si="7"/>
        <v>0</v>
      </c>
      <c r="AJ75" s="29">
        <f t="shared" si="7"/>
        <v>0</v>
      </c>
    </row>
    <row r="76" spans="1:36" x14ac:dyDescent="0.25">
      <c r="A76" s="30">
        <v>71</v>
      </c>
      <c r="B76" s="97">
        <f>IF(General!$C$10=1,'Class 1'!D76,'Class 1'!C76)</f>
        <v>0</v>
      </c>
      <c r="C76" s="125"/>
      <c r="D76" s="109"/>
      <c r="E76" s="108">
        <f>IF(C76&lt;&gt;0,VLOOKUP(C76,General!$A$15:$C$114,2,FALSE),0)</f>
        <v>0</v>
      </c>
      <c r="F76" s="108">
        <f>IF(C76&lt;&gt;0,VLOOKUP(C76,General!$A$15:$C$114,3,FALSE),0)</f>
        <v>0</v>
      </c>
      <c r="G76" s="122"/>
      <c r="H76" s="32">
        <f t="shared" si="4"/>
        <v>0</v>
      </c>
      <c r="AE76" s="25">
        <v>71</v>
      </c>
      <c r="AF76" s="26"/>
      <c r="AG76" s="27">
        <f t="shared" si="5"/>
        <v>0</v>
      </c>
      <c r="AH76" s="28">
        <f t="shared" si="7"/>
        <v>0</v>
      </c>
      <c r="AI76" s="28">
        <f t="shared" si="7"/>
        <v>0</v>
      </c>
      <c r="AJ76" s="29">
        <f t="shared" si="7"/>
        <v>0</v>
      </c>
    </row>
    <row r="77" spans="1:36" x14ac:dyDescent="0.25">
      <c r="A77" s="30">
        <v>72</v>
      </c>
      <c r="B77" s="97">
        <f>IF(General!$C$10=1,'Class 1'!D77,'Class 1'!C77)</f>
        <v>0</v>
      </c>
      <c r="C77" s="125"/>
      <c r="D77" s="109"/>
      <c r="E77" s="108">
        <f>IF(C77&lt;&gt;0,VLOOKUP(C77,General!$A$15:$C$114,2,FALSE),0)</f>
        <v>0</v>
      </c>
      <c r="F77" s="108">
        <f>IF(C77&lt;&gt;0,VLOOKUP(C77,General!$A$15:$C$114,3,FALSE),0)</f>
        <v>0</v>
      </c>
      <c r="G77" s="122"/>
      <c r="H77" s="32">
        <f t="shared" si="4"/>
        <v>0</v>
      </c>
      <c r="AE77" s="25">
        <v>72</v>
      </c>
      <c r="AF77" s="26"/>
      <c r="AG77" s="27">
        <f t="shared" si="5"/>
        <v>0</v>
      </c>
      <c r="AH77" s="28">
        <f t="shared" si="7"/>
        <v>0</v>
      </c>
      <c r="AI77" s="28">
        <f t="shared" si="7"/>
        <v>0</v>
      </c>
      <c r="AJ77" s="29">
        <f t="shared" si="7"/>
        <v>0</v>
      </c>
    </row>
    <row r="78" spans="1:36" x14ac:dyDescent="0.25">
      <c r="A78" s="30">
        <v>73</v>
      </c>
      <c r="B78" s="97">
        <f>IF(General!$C$10=1,'Class 1'!D78,'Class 1'!C78)</f>
        <v>0</v>
      </c>
      <c r="C78" s="125"/>
      <c r="D78" s="109"/>
      <c r="E78" s="108">
        <f>IF(C78&lt;&gt;0,VLOOKUP(C78,General!$A$15:$C$114,2,FALSE),0)</f>
        <v>0</v>
      </c>
      <c r="F78" s="108">
        <f>IF(C78&lt;&gt;0,VLOOKUP(C78,General!$A$15:$C$114,3,FALSE),0)</f>
        <v>0</v>
      </c>
      <c r="G78" s="122"/>
      <c r="H78" s="32">
        <f t="shared" si="4"/>
        <v>0</v>
      </c>
      <c r="AE78" s="25">
        <v>73</v>
      </c>
      <c r="AF78" s="26"/>
      <c r="AG78" s="27">
        <f t="shared" si="5"/>
        <v>0</v>
      </c>
      <c r="AH78" s="28">
        <f t="shared" si="7"/>
        <v>0</v>
      </c>
      <c r="AI78" s="28">
        <f t="shared" si="7"/>
        <v>0</v>
      </c>
      <c r="AJ78" s="29">
        <f t="shared" si="7"/>
        <v>0</v>
      </c>
    </row>
    <row r="79" spans="1:36" x14ac:dyDescent="0.25">
      <c r="A79" s="30">
        <v>74</v>
      </c>
      <c r="B79" s="97">
        <f>IF(General!$C$10=1,'Class 1'!D79,'Class 1'!C79)</f>
        <v>0</v>
      </c>
      <c r="C79" s="125"/>
      <c r="D79" s="109"/>
      <c r="E79" s="108">
        <f>IF(C79&lt;&gt;0,VLOOKUP(C79,General!$A$15:$C$114,2,FALSE),0)</f>
        <v>0</v>
      </c>
      <c r="F79" s="108">
        <f>IF(C79&lt;&gt;0,VLOOKUP(C79,General!$A$15:$C$114,3,FALSE),0)</f>
        <v>0</v>
      </c>
      <c r="G79" s="122"/>
      <c r="H79" s="32">
        <f t="shared" si="4"/>
        <v>0</v>
      </c>
      <c r="AE79" s="25">
        <v>74</v>
      </c>
      <c r="AF79" s="26"/>
      <c r="AG79" s="27">
        <f t="shared" si="5"/>
        <v>0</v>
      </c>
      <c r="AH79" s="28">
        <f t="shared" si="7"/>
        <v>0</v>
      </c>
      <c r="AI79" s="28">
        <f t="shared" si="7"/>
        <v>0</v>
      </c>
      <c r="AJ79" s="29">
        <f t="shared" si="7"/>
        <v>0</v>
      </c>
    </row>
    <row r="80" spans="1:36" x14ac:dyDescent="0.25">
      <c r="A80" s="30">
        <v>75</v>
      </c>
      <c r="B80" s="97">
        <f>IF(General!$C$10=1,'Class 1'!D80,'Class 1'!C80)</f>
        <v>0</v>
      </c>
      <c r="C80" s="125"/>
      <c r="D80" s="109"/>
      <c r="E80" s="108">
        <f>IF(C80&lt;&gt;0,VLOOKUP(C80,General!$A$15:$C$114,2,FALSE),0)</f>
        <v>0</v>
      </c>
      <c r="F80" s="108">
        <f>IF(C80&lt;&gt;0,VLOOKUP(C80,General!$A$15:$C$114,3,FALSE),0)</f>
        <v>0</v>
      </c>
      <c r="G80" s="122"/>
      <c r="H80" s="32">
        <f t="shared" si="4"/>
        <v>0</v>
      </c>
      <c r="AE80" s="25">
        <v>75</v>
      </c>
      <c r="AF80" s="26"/>
      <c r="AG80" s="27">
        <f t="shared" si="5"/>
        <v>0</v>
      </c>
      <c r="AH80" s="28">
        <f t="shared" si="7"/>
        <v>0</v>
      </c>
      <c r="AI80" s="28">
        <f t="shared" si="7"/>
        <v>0</v>
      </c>
      <c r="AJ80" s="29">
        <f t="shared" si="7"/>
        <v>0</v>
      </c>
    </row>
    <row r="81" spans="1:36" x14ac:dyDescent="0.25">
      <c r="A81" s="30">
        <v>76</v>
      </c>
      <c r="B81" s="97">
        <f>IF(General!$C$10=1,'Class 1'!D81,'Class 1'!C81)</f>
        <v>0</v>
      </c>
      <c r="C81" s="125"/>
      <c r="D81" s="109"/>
      <c r="E81" s="108">
        <f>IF(C81&lt;&gt;0,VLOOKUP(C81,General!$A$15:$C$114,2,FALSE),0)</f>
        <v>0</v>
      </c>
      <c r="F81" s="108">
        <f>IF(C81&lt;&gt;0,VLOOKUP(C81,General!$A$15:$C$114,3,FALSE),0)</f>
        <v>0</v>
      </c>
      <c r="G81" s="122"/>
      <c r="H81" s="32">
        <f t="shared" si="4"/>
        <v>0</v>
      </c>
      <c r="AE81" s="25">
        <v>76</v>
      </c>
      <c r="AF81" s="26"/>
      <c r="AG81" s="27">
        <f t="shared" si="5"/>
        <v>0</v>
      </c>
      <c r="AH81" s="28">
        <f t="shared" si="7"/>
        <v>0</v>
      </c>
      <c r="AI81" s="28">
        <f t="shared" si="7"/>
        <v>0</v>
      </c>
      <c r="AJ81" s="29">
        <f t="shared" si="7"/>
        <v>0</v>
      </c>
    </row>
    <row r="82" spans="1:36" x14ac:dyDescent="0.25">
      <c r="A82" s="30">
        <v>77</v>
      </c>
      <c r="B82" s="97">
        <f>IF(General!$C$10=1,'Class 1'!D82,'Class 1'!C82)</f>
        <v>0</v>
      </c>
      <c r="C82" s="125"/>
      <c r="D82" s="109"/>
      <c r="E82" s="108">
        <f>IF(C82&lt;&gt;0,VLOOKUP(C82,General!$A$15:$C$114,2,FALSE),0)</f>
        <v>0</v>
      </c>
      <c r="F82" s="108">
        <f>IF(C82&lt;&gt;0,VLOOKUP(C82,General!$A$15:$C$114,3,FALSE),0)</f>
        <v>0</v>
      </c>
      <c r="G82" s="122"/>
      <c r="H82" s="32">
        <f t="shared" si="4"/>
        <v>0</v>
      </c>
      <c r="AE82" s="25">
        <v>77</v>
      </c>
      <c r="AF82" s="26"/>
      <c r="AG82" s="27">
        <f t="shared" si="5"/>
        <v>0</v>
      </c>
      <c r="AH82" s="28">
        <f t="shared" si="7"/>
        <v>0</v>
      </c>
      <c r="AI82" s="28">
        <f t="shared" si="7"/>
        <v>0</v>
      </c>
      <c r="AJ82" s="29">
        <f t="shared" si="7"/>
        <v>0</v>
      </c>
    </row>
    <row r="83" spans="1:36" x14ac:dyDescent="0.25">
      <c r="A83" s="30">
        <v>78</v>
      </c>
      <c r="B83" s="97">
        <f>IF(General!$C$10=1,'Class 1'!D83,'Class 1'!C83)</f>
        <v>0</v>
      </c>
      <c r="C83" s="125"/>
      <c r="D83" s="109"/>
      <c r="E83" s="108">
        <f>IF(C83&lt;&gt;0,VLOOKUP(C83,General!$A$15:$C$114,2,FALSE),0)</f>
        <v>0</v>
      </c>
      <c r="F83" s="108">
        <f>IF(C83&lt;&gt;0,VLOOKUP(C83,General!$A$15:$C$114,3,FALSE),0)</f>
        <v>0</v>
      </c>
      <c r="G83" s="122"/>
      <c r="H83" s="32">
        <f t="shared" si="4"/>
        <v>0</v>
      </c>
      <c r="AE83" s="25">
        <v>78</v>
      </c>
      <c r="AF83" s="26"/>
      <c r="AG83" s="27">
        <f t="shared" si="5"/>
        <v>0</v>
      </c>
      <c r="AH83" s="28">
        <f t="shared" si="7"/>
        <v>0</v>
      </c>
      <c r="AI83" s="28">
        <f t="shared" si="7"/>
        <v>0</v>
      </c>
      <c r="AJ83" s="29">
        <f t="shared" si="7"/>
        <v>0</v>
      </c>
    </row>
    <row r="84" spans="1:36" x14ac:dyDescent="0.25">
      <c r="A84" s="30">
        <v>79</v>
      </c>
      <c r="B84" s="97">
        <f>IF(General!$C$10=1,'Class 1'!D84,'Class 1'!C84)</f>
        <v>0</v>
      </c>
      <c r="C84" s="125"/>
      <c r="D84" s="109"/>
      <c r="E84" s="108">
        <f>IF(C84&lt;&gt;0,VLOOKUP(C84,General!$A$15:$C$114,2,FALSE),0)</f>
        <v>0</v>
      </c>
      <c r="F84" s="108">
        <f>IF(C84&lt;&gt;0,VLOOKUP(C84,General!$A$15:$C$114,3,FALSE),0)</f>
        <v>0</v>
      </c>
      <c r="G84" s="122"/>
      <c r="H84" s="32">
        <f t="shared" si="4"/>
        <v>0</v>
      </c>
      <c r="AE84" s="25">
        <v>79</v>
      </c>
      <c r="AF84" s="26"/>
      <c r="AG84" s="27">
        <f t="shared" si="5"/>
        <v>0</v>
      </c>
      <c r="AH84" s="28">
        <f t="shared" si="7"/>
        <v>0</v>
      </c>
      <c r="AI84" s="28">
        <f t="shared" si="7"/>
        <v>0</v>
      </c>
      <c r="AJ84" s="29">
        <f t="shared" si="7"/>
        <v>0</v>
      </c>
    </row>
    <row r="85" spans="1:36" x14ac:dyDescent="0.25">
      <c r="A85" s="30">
        <v>80</v>
      </c>
      <c r="B85" s="97">
        <f>IF(General!$C$10=1,'Class 1'!D85,'Class 1'!C85)</f>
        <v>0</v>
      </c>
      <c r="C85" s="125"/>
      <c r="D85" s="109"/>
      <c r="E85" s="108">
        <f>IF(C85&lt;&gt;0,VLOOKUP(C85,General!$A$15:$C$114,2,FALSE),0)</f>
        <v>0</v>
      </c>
      <c r="F85" s="108">
        <f>IF(C85&lt;&gt;0,VLOOKUP(C85,General!$A$15:$C$114,3,FALSE),0)</f>
        <v>0</v>
      </c>
      <c r="G85" s="122"/>
      <c r="H85" s="32">
        <f t="shared" ref="H85:H105" si="8">IF(G85&gt;0,G85-G$6,0)</f>
        <v>0</v>
      </c>
      <c r="AE85" s="25">
        <v>80</v>
      </c>
      <c r="AF85" s="26"/>
      <c r="AG85" s="27">
        <f t="shared" si="5"/>
        <v>0</v>
      </c>
      <c r="AH85" s="28">
        <f t="shared" si="7"/>
        <v>0</v>
      </c>
      <c r="AI85" s="28">
        <f t="shared" si="7"/>
        <v>0</v>
      </c>
      <c r="AJ85" s="29">
        <f t="shared" si="7"/>
        <v>0</v>
      </c>
    </row>
    <row r="86" spans="1:36" x14ac:dyDescent="0.25">
      <c r="A86" s="30">
        <v>81</v>
      </c>
      <c r="B86" s="97">
        <f>IF(General!$C$10=1,'Class 1'!D86,'Class 1'!C86)</f>
        <v>0</v>
      </c>
      <c r="C86" s="125"/>
      <c r="D86" s="109"/>
      <c r="E86" s="108">
        <f>IF(C86&lt;&gt;0,VLOOKUP(C86,General!$A$15:$C$114,2,FALSE),0)</f>
        <v>0</v>
      </c>
      <c r="F86" s="108">
        <f>IF(C86&lt;&gt;0,VLOOKUP(C86,General!$A$15:$C$114,3,FALSE),0)</f>
        <v>0</v>
      </c>
      <c r="G86" s="122"/>
      <c r="H86" s="32">
        <f t="shared" si="8"/>
        <v>0</v>
      </c>
      <c r="AE86" s="25">
        <v>81</v>
      </c>
      <c r="AF86" s="26"/>
      <c r="AG86" s="27">
        <f t="shared" ref="AG86:AG105" si="9">C86</f>
        <v>0</v>
      </c>
      <c r="AH86" s="28">
        <f t="shared" ref="AH86:AJ105" si="10">E86</f>
        <v>0</v>
      </c>
      <c r="AI86" s="28">
        <f t="shared" si="10"/>
        <v>0</v>
      </c>
      <c r="AJ86" s="29">
        <f t="shared" si="10"/>
        <v>0</v>
      </c>
    </row>
    <row r="87" spans="1:36" x14ac:dyDescent="0.25">
      <c r="A87" s="30">
        <v>82</v>
      </c>
      <c r="B87" s="97">
        <f>IF(General!$C$10=1,'Class 1'!D87,'Class 1'!C87)</f>
        <v>0</v>
      </c>
      <c r="C87" s="125"/>
      <c r="D87" s="109"/>
      <c r="E87" s="108">
        <f>IF(C87&lt;&gt;0,VLOOKUP(C87,General!$A$15:$C$114,2,FALSE),0)</f>
        <v>0</v>
      </c>
      <c r="F87" s="108">
        <f>IF(C87&lt;&gt;0,VLOOKUP(C87,General!$A$15:$C$114,3,FALSE),0)</f>
        <v>0</v>
      </c>
      <c r="G87" s="122"/>
      <c r="H87" s="32">
        <f t="shared" si="8"/>
        <v>0</v>
      </c>
      <c r="AE87" s="25">
        <v>82</v>
      </c>
      <c r="AF87" s="26"/>
      <c r="AG87" s="27">
        <f t="shared" si="9"/>
        <v>0</v>
      </c>
      <c r="AH87" s="28">
        <f t="shared" si="10"/>
        <v>0</v>
      </c>
      <c r="AI87" s="28">
        <f t="shared" si="10"/>
        <v>0</v>
      </c>
      <c r="AJ87" s="29">
        <f t="shared" si="10"/>
        <v>0</v>
      </c>
    </row>
    <row r="88" spans="1:36" x14ac:dyDescent="0.25">
      <c r="A88" s="30">
        <v>83</v>
      </c>
      <c r="B88" s="97">
        <f>IF(General!$C$10=1,'Class 1'!D88,'Class 1'!C88)</f>
        <v>0</v>
      </c>
      <c r="C88" s="125"/>
      <c r="D88" s="109"/>
      <c r="E88" s="108">
        <f>IF(C88&lt;&gt;0,VLOOKUP(C88,General!$A$15:$C$114,2,FALSE),0)</f>
        <v>0</v>
      </c>
      <c r="F88" s="108">
        <f>IF(C88&lt;&gt;0,VLOOKUP(C88,General!$A$15:$C$114,3,FALSE),0)</f>
        <v>0</v>
      </c>
      <c r="G88" s="122"/>
      <c r="H88" s="32">
        <f t="shared" si="8"/>
        <v>0</v>
      </c>
      <c r="AE88" s="25">
        <v>83</v>
      </c>
      <c r="AF88" s="26"/>
      <c r="AG88" s="27">
        <f t="shared" si="9"/>
        <v>0</v>
      </c>
      <c r="AH88" s="28">
        <f t="shared" si="10"/>
        <v>0</v>
      </c>
      <c r="AI88" s="28">
        <f t="shared" si="10"/>
        <v>0</v>
      </c>
      <c r="AJ88" s="29">
        <f t="shared" si="10"/>
        <v>0</v>
      </c>
    </row>
    <row r="89" spans="1:36" x14ac:dyDescent="0.25">
      <c r="A89" s="30">
        <v>84</v>
      </c>
      <c r="B89" s="97">
        <f>IF(General!$C$10=1,'Class 1'!D89,'Class 1'!C89)</f>
        <v>0</v>
      </c>
      <c r="C89" s="125"/>
      <c r="D89" s="109"/>
      <c r="E89" s="108">
        <f>IF(C89&lt;&gt;0,VLOOKUP(C89,General!$A$15:$C$114,2,FALSE),0)</f>
        <v>0</v>
      </c>
      <c r="F89" s="108">
        <f>IF(C89&lt;&gt;0,VLOOKUP(C89,General!$A$15:$C$114,3,FALSE),0)</f>
        <v>0</v>
      </c>
      <c r="G89" s="122"/>
      <c r="H89" s="32">
        <f t="shared" si="8"/>
        <v>0</v>
      </c>
      <c r="AE89" s="25">
        <v>84</v>
      </c>
      <c r="AF89" s="26"/>
      <c r="AG89" s="27">
        <f t="shared" si="9"/>
        <v>0</v>
      </c>
      <c r="AH89" s="28">
        <f t="shared" si="10"/>
        <v>0</v>
      </c>
      <c r="AI89" s="28">
        <f t="shared" si="10"/>
        <v>0</v>
      </c>
      <c r="AJ89" s="29">
        <f t="shared" si="10"/>
        <v>0</v>
      </c>
    </row>
    <row r="90" spans="1:36" x14ac:dyDescent="0.25">
      <c r="A90" s="30">
        <v>85</v>
      </c>
      <c r="B90" s="97">
        <f>IF(General!$C$10=1,'Class 1'!D90,'Class 1'!C90)</f>
        <v>0</v>
      </c>
      <c r="C90" s="125"/>
      <c r="D90" s="109"/>
      <c r="E90" s="108">
        <f>IF(C90&lt;&gt;0,VLOOKUP(C90,General!$A$15:$C$114,2,FALSE),0)</f>
        <v>0</v>
      </c>
      <c r="F90" s="108">
        <f>IF(C90&lt;&gt;0,VLOOKUP(C90,General!$A$15:$C$114,3,FALSE),0)</f>
        <v>0</v>
      </c>
      <c r="G90" s="122"/>
      <c r="H90" s="32">
        <f t="shared" si="8"/>
        <v>0</v>
      </c>
      <c r="AE90" s="25">
        <v>85</v>
      </c>
      <c r="AF90" s="26"/>
      <c r="AG90" s="27">
        <f t="shared" si="9"/>
        <v>0</v>
      </c>
      <c r="AH90" s="28">
        <f t="shared" si="10"/>
        <v>0</v>
      </c>
      <c r="AI90" s="28">
        <f t="shared" si="10"/>
        <v>0</v>
      </c>
      <c r="AJ90" s="29">
        <f t="shared" si="10"/>
        <v>0</v>
      </c>
    </row>
    <row r="91" spans="1:36" x14ac:dyDescent="0.25">
      <c r="A91" s="30">
        <v>86</v>
      </c>
      <c r="B91" s="97">
        <f>IF(General!$C$10=1,'Class 1'!D91,'Class 1'!C91)</f>
        <v>0</v>
      </c>
      <c r="C91" s="125"/>
      <c r="D91" s="109"/>
      <c r="E91" s="108">
        <f>IF(C91&lt;&gt;0,VLOOKUP(C91,General!$A$15:$C$114,2,FALSE),0)</f>
        <v>0</v>
      </c>
      <c r="F91" s="108">
        <f>IF(C91&lt;&gt;0,VLOOKUP(C91,General!$A$15:$C$114,3,FALSE),0)</f>
        <v>0</v>
      </c>
      <c r="G91" s="122"/>
      <c r="H91" s="32">
        <f t="shared" si="8"/>
        <v>0</v>
      </c>
      <c r="AE91" s="25">
        <v>86</v>
      </c>
      <c r="AF91" s="26"/>
      <c r="AG91" s="27">
        <f t="shared" si="9"/>
        <v>0</v>
      </c>
      <c r="AH91" s="28">
        <f t="shared" si="10"/>
        <v>0</v>
      </c>
      <c r="AI91" s="28">
        <f t="shared" si="10"/>
        <v>0</v>
      </c>
      <c r="AJ91" s="29">
        <f t="shared" si="10"/>
        <v>0</v>
      </c>
    </row>
    <row r="92" spans="1:36" x14ac:dyDescent="0.25">
      <c r="A92" s="30">
        <v>87</v>
      </c>
      <c r="B92" s="97">
        <f>IF(General!$C$10=1,'Class 1'!D92,'Class 1'!C92)</f>
        <v>0</v>
      </c>
      <c r="C92" s="125"/>
      <c r="D92" s="109"/>
      <c r="E92" s="108">
        <f>IF(C92&lt;&gt;0,VLOOKUP(C92,General!$A$15:$C$114,2,FALSE),0)</f>
        <v>0</v>
      </c>
      <c r="F92" s="108">
        <f>IF(C92&lt;&gt;0,VLOOKUP(C92,General!$A$15:$C$114,3,FALSE),0)</f>
        <v>0</v>
      </c>
      <c r="G92" s="122"/>
      <c r="H92" s="32">
        <f t="shared" si="8"/>
        <v>0</v>
      </c>
      <c r="AE92" s="25">
        <v>87</v>
      </c>
      <c r="AF92" s="26"/>
      <c r="AG92" s="27">
        <f t="shared" si="9"/>
        <v>0</v>
      </c>
      <c r="AH92" s="28">
        <f t="shared" si="10"/>
        <v>0</v>
      </c>
      <c r="AI92" s="28">
        <f t="shared" si="10"/>
        <v>0</v>
      </c>
      <c r="AJ92" s="29">
        <f t="shared" si="10"/>
        <v>0</v>
      </c>
    </row>
    <row r="93" spans="1:36" x14ac:dyDescent="0.25">
      <c r="A93" s="30">
        <v>88</v>
      </c>
      <c r="B93" s="97">
        <f>IF(General!$C$10=1,'Class 1'!D93,'Class 1'!C93)</f>
        <v>0</v>
      </c>
      <c r="C93" s="125"/>
      <c r="D93" s="109"/>
      <c r="E93" s="108">
        <f>IF(C93&lt;&gt;0,VLOOKUP(C93,General!$A$15:$C$114,2,FALSE),0)</f>
        <v>0</v>
      </c>
      <c r="F93" s="108">
        <f>IF(C93&lt;&gt;0,VLOOKUP(C93,General!$A$15:$C$114,3,FALSE),0)</f>
        <v>0</v>
      </c>
      <c r="G93" s="122"/>
      <c r="H93" s="32">
        <f t="shared" si="8"/>
        <v>0</v>
      </c>
      <c r="AE93" s="25">
        <v>88</v>
      </c>
      <c r="AF93" s="26"/>
      <c r="AG93" s="27">
        <f t="shared" si="9"/>
        <v>0</v>
      </c>
      <c r="AH93" s="28">
        <f t="shared" si="10"/>
        <v>0</v>
      </c>
      <c r="AI93" s="28">
        <f t="shared" si="10"/>
        <v>0</v>
      </c>
      <c r="AJ93" s="29">
        <f t="shared" si="10"/>
        <v>0</v>
      </c>
    </row>
    <row r="94" spans="1:36" x14ac:dyDescent="0.25">
      <c r="A94" s="30">
        <v>89</v>
      </c>
      <c r="B94" s="97">
        <f>IF(General!$C$10=1,'Class 1'!D94,'Class 1'!C94)</f>
        <v>0</v>
      </c>
      <c r="C94" s="125"/>
      <c r="D94" s="109"/>
      <c r="E94" s="108">
        <f>IF(C94&lt;&gt;0,VLOOKUP(C94,General!$A$15:$C$114,2,FALSE),0)</f>
        <v>0</v>
      </c>
      <c r="F94" s="108">
        <f>IF(C94&lt;&gt;0,VLOOKUP(C94,General!$A$15:$C$114,3,FALSE),0)</f>
        <v>0</v>
      </c>
      <c r="G94" s="122"/>
      <c r="H94" s="32">
        <f t="shared" si="8"/>
        <v>0</v>
      </c>
      <c r="AE94" s="25">
        <v>89</v>
      </c>
      <c r="AF94" s="26"/>
      <c r="AG94" s="27">
        <f t="shared" si="9"/>
        <v>0</v>
      </c>
      <c r="AH94" s="28">
        <f t="shared" si="10"/>
        <v>0</v>
      </c>
      <c r="AI94" s="28">
        <f t="shared" si="10"/>
        <v>0</v>
      </c>
      <c r="AJ94" s="29">
        <f t="shared" si="10"/>
        <v>0</v>
      </c>
    </row>
    <row r="95" spans="1:36" x14ac:dyDescent="0.25">
      <c r="A95" s="30">
        <v>90</v>
      </c>
      <c r="B95" s="97">
        <f>IF(General!$C$10=1,'Class 1'!D95,'Class 1'!C95)</f>
        <v>0</v>
      </c>
      <c r="C95" s="125"/>
      <c r="D95" s="109"/>
      <c r="E95" s="108">
        <f>IF(C95&lt;&gt;0,VLOOKUP(C95,General!$A$15:$C$114,2,FALSE),0)</f>
        <v>0</v>
      </c>
      <c r="F95" s="108">
        <f>IF(C95&lt;&gt;0,VLOOKUP(C95,General!$A$15:$C$114,3,FALSE),0)</f>
        <v>0</v>
      </c>
      <c r="G95" s="122"/>
      <c r="H95" s="32">
        <f t="shared" si="8"/>
        <v>0</v>
      </c>
      <c r="AE95" s="25">
        <v>90</v>
      </c>
      <c r="AF95" s="26"/>
      <c r="AG95" s="27">
        <f t="shared" si="9"/>
        <v>0</v>
      </c>
      <c r="AH95" s="28">
        <f t="shared" si="10"/>
        <v>0</v>
      </c>
      <c r="AI95" s="28">
        <f t="shared" si="10"/>
        <v>0</v>
      </c>
      <c r="AJ95" s="29">
        <f t="shared" si="10"/>
        <v>0</v>
      </c>
    </row>
    <row r="96" spans="1:36" x14ac:dyDescent="0.25">
      <c r="A96" s="30">
        <v>91</v>
      </c>
      <c r="B96" s="97">
        <f>IF(General!$C$10=1,'Class 1'!D96,'Class 1'!C96)</f>
        <v>0</v>
      </c>
      <c r="C96" s="125"/>
      <c r="D96" s="109"/>
      <c r="E96" s="108">
        <f>IF(C96&lt;&gt;0,VLOOKUP(C96,General!$A$15:$C$114,2,FALSE),0)</f>
        <v>0</v>
      </c>
      <c r="F96" s="108">
        <f>IF(C96&lt;&gt;0,VLOOKUP(C96,General!$A$15:$C$114,3,FALSE),0)</f>
        <v>0</v>
      </c>
      <c r="G96" s="122"/>
      <c r="H96" s="32">
        <f t="shared" si="8"/>
        <v>0</v>
      </c>
      <c r="AE96" s="25">
        <v>91</v>
      </c>
      <c r="AF96" s="26"/>
      <c r="AG96" s="27">
        <f t="shared" si="9"/>
        <v>0</v>
      </c>
      <c r="AH96" s="28">
        <f t="shared" si="10"/>
        <v>0</v>
      </c>
      <c r="AI96" s="28">
        <f t="shared" si="10"/>
        <v>0</v>
      </c>
      <c r="AJ96" s="29">
        <f t="shared" si="10"/>
        <v>0</v>
      </c>
    </row>
    <row r="97" spans="1:36" x14ac:dyDescent="0.25">
      <c r="A97" s="30">
        <v>92</v>
      </c>
      <c r="B97" s="97">
        <f>IF(General!$C$10=1,'Class 1'!D97,'Class 1'!C97)</f>
        <v>0</v>
      </c>
      <c r="C97" s="125"/>
      <c r="D97" s="109"/>
      <c r="E97" s="108">
        <f>IF(C97&lt;&gt;0,VLOOKUP(C97,General!$A$15:$C$114,2,FALSE),0)</f>
        <v>0</v>
      </c>
      <c r="F97" s="108">
        <f>IF(C97&lt;&gt;0,VLOOKUP(C97,General!$A$15:$C$114,3,FALSE),0)</f>
        <v>0</v>
      </c>
      <c r="G97" s="122"/>
      <c r="H97" s="32">
        <f t="shared" si="8"/>
        <v>0</v>
      </c>
      <c r="AE97" s="25">
        <v>92</v>
      </c>
      <c r="AF97" s="26"/>
      <c r="AG97" s="27">
        <f t="shared" si="9"/>
        <v>0</v>
      </c>
      <c r="AH97" s="28">
        <f t="shared" si="10"/>
        <v>0</v>
      </c>
      <c r="AI97" s="28">
        <f t="shared" si="10"/>
        <v>0</v>
      </c>
      <c r="AJ97" s="29">
        <f t="shared" si="10"/>
        <v>0</v>
      </c>
    </row>
    <row r="98" spans="1:36" x14ac:dyDescent="0.25">
      <c r="A98" s="30">
        <v>93</v>
      </c>
      <c r="B98" s="97">
        <f>IF(General!$C$10=1,'Class 1'!D98,'Class 1'!C98)</f>
        <v>0</v>
      </c>
      <c r="C98" s="125"/>
      <c r="D98" s="109"/>
      <c r="E98" s="108">
        <f>IF(C98&lt;&gt;0,VLOOKUP(C98,General!$A$15:$C$114,2,FALSE),0)</f>
        <v>0</v>
      </c>
      <c r="F98" s="108">
        <f>IF(C98&lt;&gt;0,VLOOKUP(C98,General!$A$15:$C$114,3,FALSE),0)</f>
        <v>0</v>
      </c>
      <c r="G98" s="122"/>
      <c r="H98" s="32">
        <f t="shared" si="8"/>
        <v>0</v>
      </c>
      <c r="J98">
        <f>RANK(O98,O$98:O$101,1)</f>
        <v>1</v>
      </c>
      <c r="L98">
        <v>3</v>
      </c>
      <c r="M98" s="66">
        <f>VLOOKUP(L98,$L$8:$N$11,2,FALSE)</f>
        <v>0</v>
      </c>
      <c r="N98" s="66">
        <f>VLOOKUP(L98,$L$8:$N$11,3,FALSE)</f>
        <v>0</v>
      </c>
      <c r="O98" s="67">
        <f>IF(M98&gt;0,VLOOKUP(M98,B$6:G$21,6,FALSE),999)</f>
        <v>999</v>
      </c>
      <c r="AE98" s="25">
        <v>93</v>
      </c>
      <c r="AF98" s="26"/>
      <c r="AG98" s="27">
        <f t="shared" si="9"/>
        <v>0</v>
      </c>
      <c r="AH98" s="28">
        <f t="shared" si="10"/>
        <v>0</v>
      </c>
      <c r="AI98" s="28">
        <f t="shared" si="10"/>
        <v>0</v>
      </c>
      <c r="AJ98" s="29">
        <f t="shared" si="10"/>
        <v>0</v>
      </c>
    </row>
    <row r="99" spans="1:36" x14ac:dyDescent="0.25">
      <c r="A99" s="30">
        <v>94</v>
      </c>
      <c r="B99" s="97">
        <f>IF(General!$C$10=1,'Class 1'!D99,'Class 1'!C99)</f>
        <v>0</v>
      </c>
      <c r="C99" s="125"/>
      <c r="D99" s="109"/>
      <c r="E99" s="108">
        <f>IF(C99&lt;&gt;0,VLOOKUP(C99,General!$A$15:$C$114,2,FALSE),0)</f>
        <v>0</v>
      </c>
      <c r="F99" s="108">
        <f>IF(C99&lt;&gt;0,VLOOKUP(C99,General!$A$15:$C$114,3,FALSE),0)</f>
        <v>0</v>
      </c>
      <c r="G99" s="122"/>
      <c r="H99" s="32">
        <f t="shared" si="8"/>
        <v>0</v>
      </c>
      <c r="J99">
        <f t="shared" ref="J99:J101" si="11">RANK(O99,O$98:O$101,1)</f>
        <v>1</v>
      </c>
      <c r="L99">
        <v>3</v>
      </c>
      <c r="M99" s="66">
        <f>VLOOKUP($L99,$L$15:$N$18,2,FALSE)</f>
        <v>0</v>
      </c>
      <c r="N99" s="66">
        <f>VLOOKUP($L99,$L$15:$N$18,3,FALSE)</f>
        <v>0</v>
      </c>
      <c r="O99" s="67">
        <f t="shared" ref="O99:O105" si="12">IF(M99&gt;0,VLOOKUP(M99,B$6:G$21,6,FALSE),999)</f>
        <v>999</v>
      </c>
      <c r="AE99" s="25">
        <v>94</v>
      </c>
      <c r="AF99" s="26"/>
      <c r="AG99" s="27">
        <f t="shared" si="9"/>
        <v>0</v>
      </c>
      <c r="AH99" s="28">
        <f t="shared" si="10"/>
        <v>0</v>
      </c>
      <c r="AI99" s="28">
        <f t="shared" si="10"/>
        <v>0</v>
      </c>
      <c r="AJ99" s="29">
        <f t="shared" si="10"/>
        <v>0</v>
      </c>
    </row>
    <row r="100" spans="1:36" x14ac:dyDescent="0.25">
      <c r="A100" s="30">
        <v>95</v>
      </c>
      <c r="B100" s="97">
        <f>IF(General!$C$10=1,'Class 1'!D100,'Class 1'!C100)</f>
        <v>0</v>
      </c>
      <c r="C100" s="125"/>
      <c r="D100" s="109"/>
      <c r="E100" s="108">
        <f>IF(C100&lt;&gt;0,VLOOKUP(C100,General!$A$15:$C$114,2,FALSE),0)</f>
        <v>0</v>
      </c>
      <c r="F100" s="108">
        <f>IF(C100&lt;&gt;0,VLOOKUP(C100,General!$A$15:$C$114,3,FALSE),0)</f>
        <v>0</v>
      </c>
      <c r="G100" s="122"/>
      <c r="H100" s="32">
        <f t="shared" si="8"/>
        <v>0</v>
      </c>
      <c r="J100">
        <f t="shared" si="11"/>
        <v>1</v>
      </c>
      <c r="L100">
        <v>3</v>
      </c>
      <c r="M100" s="66">
        <f>VLOOKUP($L100,$L22:$N$25,2,FALSE)</f>
        <v>0</v>
      </c>
      <c r="N100" s="66">
        <f>VLOOKUP($L100,$L22:$N$125,3,FALSE)</f>
        <v>0</v>
      </c>
      <c r="O100" s="67">
        <f t="shared" si="12"/>
        <v>999</v>
      </c>
      <c r="AE100" s="25">
        <v>95</v>
      </c>
      <c r="AF100" s="26"/>
      <c r="AG100" s="27">
        <f t="shared" si="9"/>
        <v>0</v>
      </c>
      <c r="AH100" s="28">
        <f t="shared" si="10"/>
        <v>0</v>
      </c>
      <c r="AI100" s="28">
        <f t="shared" si="10"/>
        <v>0</v>
      </c>
      <c r="AJ100" s="29">
        <f t="shared" si="10"/>
        <v>0</v>
      </c>
    </row>
    <row r="101" spans="1:36" x14ac:dyDescent="0.25">
      <c r="A101" s="30">
        <v>96</v>
      </c>
      <c r="B101" s="97">
        <f>IF(General!$C$10=1,'Class 1'!D101,'Class 1'!C101)</f>
        <v>0</v>
      </c>
      <c r="C101" s="125"/>
      <c r="D101" s="109"/>
      <c r="E101" s="108">
        <f>IF(C101&lt;&gt;0,VLOOKUP(C101,General!$A$15:$C$114,2,FALSE),0)</f>
        <v>0</v>
      </c>
      <c r="F101" s="108">
        <f>IF(C101&lt;&gt;0,VLOOKUP(C101,General!$A$15:$C$114,3,FALSE),0)</f>
        <v>0</v>
      </c>
      <c r="G101" s="122"/>
      <c r="H101" s="32">
        <f t="shared" si="8"/>
        <v>0</v>
      </c>
      <c r="J101">
        <f t="shared" si="11"/>
        <v>1</v>
      </c>
      <c r="L101">
        <v>3</v>
      </c>
      <c r="M101" s="66">
        <f>VLOOKUP($L101,$L29:$N$32,2,FALSE)</f>
        <v>0</v>
      </c>
      <c r="N101" s="66">
        <f>VLOOKUP($L101,$L29:$N$32,3,FALSE)</f>
        <v>0</v>
      </c>
      <c r="O101" s="67">
        <f t="shared" si="12"/>
        <v>999</v>
      </c>
      <c r="AE101" s="25">
        <v>96</v>
      </c>
      <c r="AF101" s="26"/>
      <c r="AG101" s="27">
        <f t="shared" si="9"/>
        <v>0</v>
      </c>
      <c r="AH101" s="28">
        <f t="shared" si="10"/>
        <v>0</v>
      </c>
      <c r="AI101" s="28">
        <f t="shared" si="10"/>
        <v>0</v>
      </c>
      <c r="AJ101" s="29">
        <f t="shared" si="10"/>
        <v>0</v>
      </c>
    </row>
    <row r="102" spans="1:36" x14ac:dyDescent="0.25">
      <c r="A102" s="30">
        <v>97</v>
      </c>
      <c r="B102" s="97">
        <f>IF(General!$C$10=1,'Class 1'!D102,'Class 1'!C102)</f>
        <v>0</v>
      </c>
      <c r="C102" s="125"/>
      <c r="D102" s="109"/>
      <c r="E102" s="108">
        <f>IF(C102&lt;&gt;0,VLOOKUP(C102,General!$A$15:$C$114,2,FALSE),0)</f>
        <v>0</v>
      </c>
      <c r="F102" s="108">
        <f>IF(C102&lt;&gt;0,VLOOKUP(C102,General!$A$15:$C$114,3,FALSE),0)</f>
        <v>0</v>
      </c>
      <c r="G102" s="122"/>
      <c r="H102" s="32">
        <f t="shared" si="8"/>
        <v>0</v>
      </c>
      <c r="J102">
        <f>RANK(O102,O$102:O$105,1)</f>
        <v>1</v>
      </c>
      <c r="L102">
        <v>4</v>
      </c>
      <c r="M102" s="66">
        <f>VLOOKUP($L102,$L$8:$N$11,2,FALSE)</f>
        <v>0</v>
      </c>
      <c r="N102" s="66">
        <f>VLOOKUP($L102,$L$8:$N$11,3,FALSE)</f>
        <v>0</v>
      </c>
      <c r="O102" s="67">
        <f t="shared" si="12"/>
        <v>999</v>
      </c>
      <c r="Q102">
        <f>RANK(V102,V$102:V$103,1)</f>
        <v>1</v>
      </c>
      <c r="S102">
        <v>3</v>
      </c>
      <c r="T102" s="66">
        <f>VLOOKUP($S102,$S$12:$U$15,2,FALSE)</f>
        <v>0</v>
      </c>
      <c r="U102" s="66">
        <f>VLOOKUP($S102,$S$12:$U$15,3,FALSE)</f>
        <v>0</v>
      </c>
      <c r="V102" s="67">
        <f>IF(T102&gt;0,VLOOKUP(T102,B$6:K$21,6,FALSE),999)</f>
        <v>999</v>
      </c>
      <c r="AE102" s="25">
        <v>97</v>
      </c>
      <c r="AF102" s="26"/>
      <c r="AG102" s="27">
        <f t="shared" si="9"/>
        <v>0</v>
      </c>
      <c r="AH102" s="28">
        <f t="shared" si="10"/>
        <v>0</v>
      </c>
      <c r="AI102" s="28">
        <f t="shared" si="10"/>
        <v>0</v>
      </c>
      <c r="AJ102" s="29">
        <f t="shared" si="10"/>
        <v>0</v>
      </c>
    </row>
    <row r="103" spans="1:36" x14ac:dyDescent="0.25">
      <c r="A103" s="30">
        <v>98</v>
      </c>
      <c r="B103" s="97">
        <f>IF(General!$C$10=1,'Class 1'!D103,'Class 1'!C103)</f>
        <v>0</v>
      </c>
      <c r="C103" s="125"/>
      <c r="D103" s="109"/>
      <c r="E103" s="108">
        <f>IF(C103&lt;&gt;0,VLOOKUP(C103,General!$A$15:$C$114,2,FALSE),0)</f>
        <v>0</v>
      </c>
      <c r="F103" s="108">
        <f>IF(C103&lt;&gt;0,VLOOKUP(C103,General!$A$15:$C$114,3,FALSE),0)</f>
        <v>0</v>
      </c>
      <c r="G103" s="122"/>
      <c r="H103" s="32">
        <f t="shared" si="8"/>
        <v>0</v>
      </c>
      <c r="J103">
        <f t="shared" ref="J103:J105" si="13">RANK(O103,O$102:O$105,1)</f>
        <v>1</v>
      </c>
      <c r="L103">
        <v>4</v>
      </c>
      <c r="M103" s="66">
        <f>VLOOKUP($L103,$L$15:$N$18,2,FALSE)</f>
        <v>0</v>
      </c>
      <c r="N103" s="66">
        <f>VLOOKUP($L103,$L$15:$N$18,3,FALSE)</f>
        <v>0</v>
      </c>
      <c r="O103" s="67">
        <f t="shared" si="12"/>
        <v>999</v>
      </c>
      <c r="Q103">
        <f>RANK(V103,V$102:V$103,1)</f>
        <v>1</v>
      </c>
      <c r="S103">
        <v>3</v>
      </c>
      <c r="T103" s="66">
        <f>VLOOKUP($S103,$S$26:$U$29,2,FALSE)</f>
        <v>0</v>
      </c>
      <c r="U103" s="66">
        <f>VLOOKUP($S103,$S$26:$V$29,3,FALSE)</f>
        <v>0</v>
      </c>
      <c r="V103" s="67">
        <f t="shared" ref="V103:V105" si="14">IF(T103&gt;0,VLOOKUP(T103,B$6:K$21,6,FALSE),999)</f>
        <v>999</v>
      </c>
      <c r="AE103" s="25">
        <v>98</v>
      </c>
      <c r="AF103" s="26"/>
      <c r="AG103" s="27">
        <f t="shared" si="9"/>
        <v>0</v>
      </c>
      <c r="AH103" s="28">
        <f t="shared" si="10"/>
        <v>0</v>
      </c>
      <c r="AI103" s="28">
        <f t="shared" si="10"/>
        <v>0</v>
      </c>
      <c r="AJ103" s="29">
        <f t="shared" si="10"/>
        <v>0</v>
      </c>
    </row>
    <row r="104" spans="1:36" x14ac:dyDescent="0.25">
      <c r="A104" s="30">
        <v>99</v>
      </c>
      <c r="B104" s="97">
        <f>IF(General!$C$10=1,'Class 1'!D104,'Class 1'!C104)</f>
        <v>0</v>
      </c>
      <c r="C104" s="125"/>
      <c r="D104" s="109"/>
      <c r="E104" s="108">
        <f>IF(C104&lt;&gt;0,VLOOKUP(C104,General!$A$15:$C$114,2,FALSE),0)</f>
        <v>0</v>
      </c>
      <c r="F104" s="108">
        <f>IF(C104&lt;&gt;0,VLOOKUP(C104,General!$A$15:$C$114,3,FALSE),0)</f>
        <v>0</v>
      </c>
      <c r="G104" s="122"/>
      <c r="H104" s="32">
        <f t="shared" si="8"/>
        <v>0</v>
      </c>
      <c r="J104">
        <f t="shared" si="13"/>
        <v>1</v>
      </c>
      <c r="L104">
        <v>4</v>
      </c>
      <c r="M104" s="66">
        <f>VLOOKUP($L104,$L22:$N$25,2,FALSE)</f>
        <v>0</v>
      </c>
      <c r="N104" s="66">
        <f>VLOOKUP($L104,$L22:$N$25,3,FALSE)</f>
        <v>0</v>
      </c>
      <c r="O104" s="67">
        <f t="shared" si="12"/>
        <v>999</v>
      </c>
      <c r="Q104">
        <f>RANK(V104,V$104:V$105,1)</f>
        <v>1</v>
      </c>
      <c r="S104">
        <v>4</v>
      </c>
      <c r="T104" s="66">
        <f>VLOOKUP($S104,$S$12:$U$15,2,FALSE)</f>
        <v>0</v>
      </c>
      <c r="U104" s="66">
        <f>VLOOKUP($S104,$S$12:$U$15,3,FALSE)</f>
        <v>0</v>
      </c>
      <c r="V104" s="67">
        <f t="shared" si="14"/>
        <v>999</v>
      </c>
      <c r="AE104" s="25">
        <v>99</v>
      </c>
      <c r="AF104" s="26"/>
      <c r="AG104" s="27">
        <f t="shared" si="9"/>
        <v>0</v>
      </c>
      <c r="AH104" s="28">
        <f t="shared" si="10"/>
        <v>0</v>
      </c>
      <c r="AI104" s="28">
        <f t="shared" si="10"/>
        <v>0</v>
      </c>
      <c r="AJ104" s="29">
        <f t="shared" si="10"/>
        <v>0</v>
      </c>
    </row>
    <row r="105" spans="1:36" x14ac:dyDescent="0.25">
      <c r="A105" s="68">
        <v>100</v>
      </c>
      <c r="B105" s="98">
        <f>IF(General!$C$10=1,'Class 1'!D105,'Class 1'!C105)</f>
        <v>0</v>
      </c>
      <c r="C105" s="126"/>
      <c r="D105" s="110"/>
      <c r="E105" s="108">
        <f>IF(C105&lt;&gt;0,VLOOKUP(C105,General!$A$15:$C$114,2,FALSE),0)</f>
        <v>0</v>
      </c>
      <c r="F105" s="108">
        <f>IF(C105&lt;&gt;0,VLOOKUP(C105,General!$A$15:$C$114,3,FALSE),0)</f>
        <v>0</v>
      </c>
      <c r="G105" s="123"/>
      <c r="H105" s="32">
        <f t="shared" si="8"/>
        <v>0</v>
      </c>
      <c r="J105">
        <f t="shared" si="13"/>
        <v>1</v>
      </c>
      <c r="L105">
        <v>4</v>
      </c>
      <c r="M105" s="66">
        <f>VLOOKUP($L105,$L$29:$N32,2,FALSE)</f>
        <v>0</v>
      </c>
      <c r="N105" s="66">
        <f>VLOOKUP($L105,$L$29:$N32,3,FALSE)</f>
        <v>0</v>
      </c>
      <c r="O105" s="67">
        <f t="shared" si="12"/>
        <v>999</v>
      </c>
      <c r="Q105">
        <f>RANK(V105,V$104:V$105,1)</f>
        <v>1</v>
      </c>
      <c r="S105">
        <v>4</v>
      </c>
      <c r="T105" s="66">
        <f>VLOOKUP($S105,$S$26:$U$29,2,FALSE)</f>
        <v>0</v>
      </c>
      <c r="U105" s="66">
        <f>VLOOKUP($S105,$S$26:$U$29,3,FALSE)</f>
        <v>0</v>
      </c>
      <c r="V105" s="67">
        <f t="shared" si="14"/>
        <v>999</v>
      </c>
      <c r="AE105" s="70">
        <v>100</v>
      </c>
      <c r="AF105" s="71"/>
      <c r="AG105" s="72">
        <f t="shared" si="9"/>
        <v>0</v>
      </c>
      <c r="AH105" s="73">
        <f t="shared" si="10"/>
        <v>0</v>
      </c>
      <c r="AI105" s="73">
        <f t="shared" si="10"/>
        <v>0</v>
      </c>
      <c r="AJ105" s="29">
        <f t="shared" si="10"/>
        <v>0</v>
      </c>
    </row>
    <row r="106" spans="1:36" x14ac:dyDescent="0.25">
      <c r="C106" s="1">
        <f>COUNTIF(C6:C105,"&gt;0")</f>
        <v>0</v>
      </c>
    </row>
  </sheetData>
  <sheetProtection sheet="1" objects="1" scenarios="1"/>
  <mergeCells count="2">
    <mergeCell ref="J2:R2"/>
    <mergeCell ref="U2:X2"/>
  </mergeCells>
  <pageMargins left="0.7" right="0.7" top="0.75" bottom="0.75" header="0.3" footer="0.3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6"/>
  <sheetViews>
    <sheetView zoomScale="80" zoomScaleNormal="80" zoomScalePageLayoutView="80" workbookViewId="0">
      <selection activeCell="G6" sqref="G6:G23"/>
    </sheetView>
  </sheetViews>
  <sheetFormatPr defaultColWidth="11.42578125" defaultRowHeight="15" x14ac:dyDescent="0.25"/>
  <cols>
    <col min="1" max="1" width="4.42578125" style="1" customWidth="1"/>
    <col min="2" max="2" width="4.42578125" style="1" hidden="1" customWidth="1"/>
    <col min="3" max="3" width="5.42578125" style="1" customWidth="1"/>
    <col min="4" max="4" width="5.42578125" style="1" hidden="1" customWidth="1"/>
    <col min="5" max="6" width="18.5703125" style="1" customWidth="1"/>
    <col min="7" max="7" width="11.7109375" style="1" bestFit="1" customWidth="1"/>
    <col min="8" max="8" width="9.42578125" style="1" bestFit="1" customWidth="1"/>
    <col min="9" max="9" width="3.42578125" customWidth="1"/>
    <col min="10" max="10" width="6.140625" customWidth="1"/>
    <col min="11" max="12" width="5.5703125" hidden="1" customWidth="1"/>
    <col min="13" max="13" width="6.140625" customWidth="1"/>
    <col min="14" max="14" width="28.5703125" customWidth="1"/>
    <col min="15" max="15" width="10" hidden="1" customWidth="1"/>
    <col min="16" max="16" width="5.85546875" bestFit="1" customWidth="1"/>
    <col min="17" max="17" width="11.28515625" bestFit="1" customWidth="1"/>
    <col min="18" max="18" width="6.140625" customWidth="1"/>
    <col min="19" max="19" width="5.5703125" hidden="1" customWidth="1"/>
    <col min="20" max="20" width="6.140625" customWidth="1"/>
    <col min="21" max="21" width="28.5703125" customWidth="1"/>
    <col min="22" max="22" width="10" hidden="1" customWidth="1"/>
    <col min="23" max="23" width="5.85546875" bestFit="1" customWidth="1"/>
    <col min="24" max="24" width="2.85546875" customWidth="1"/>
    <col min="25" max="25" width="5.85546875" style="3" hidden="1" customWidth="1"/>
    <col min="26" max="26" width="6.140625" customWidth="1"/>
    <col min="27" max="27" width="28.5703125" customWidth="1"/>
    <col min="28" max="28" width="10.140625" hidden="1" customWidth="1"/>
    <col min="29" max="29" width="5.42578125" customWidth="1"/>
    <col min="30" max="30" width="4.42578125" customWidth="1"/>
    <col min="31" max="31" width="11.42578125" customWidth="1"/>
    <col min="32" max="32" width="2" hidden="1" customWidth="1"/>
    <col min="33" max="33" width="6.42578125" bestFit="1" customWidth="1"/>
    <col min="34" max="34" width="22.42578125" style="4" bestFit="1" customWidth="1"/>
    <col min="35" max="35" width="18.5703125" style="4" customWidth="1"/>
    <col min="36" max="36" width="14.140625" bestFit="1" customWidth="1"/>
  </cols>
  <sheetData>
    <row r="1" spans="1:36" ht="14.45" x14ac:dyDescent="0.35">
      <c r="M1" s="2"/>
    </row>
    <row r="2" spans="1:36" ht="71.25" customHeight="1" x14ac:dyDescent="0.6">
      <c r="J2" s="142" t="str">
        <f>CONCATENATE(General!F18,General!F22,General!F19,General!F22,General!F20,General!F22,General!F21)</f>
        <v xml:space="preserve">   </v>
      </c>
      <c r="K2" s="142"/>
      <c r="L2" s="142"/>
      <c r="M2" s="142"/>
      <c r="N2" s="142"/>
      <c r="O2" s="142"/>
      <c r="P2" s="142"/>
      <c r="Q2" s="142"/>
      <c r="R2" s="142"/>
      <c r="U2" s="142" t="str">
        <f>General!I2</f>
        <v>Men</v>
      </c>
      <c r="V2" s="142"/>
      <c r="W2" s="142"/>
      <c r="X2" s="142"/>
      <c r="AB2" s="5"/>
    </row>
    <row r="3" spans="1:36" ht="14.45" customHeight="1" x14ac:dyDescent="0.35">
      <c r="U3" s="6"/>
      <c r="V3" s="6"/>
    </row>
    <row r="4" spans="1:36" ht="18" customHeight="1" x14ac:dyDescent="0.4">
      <c r="A4" s="7" t="s">
        <v>0</v>
      </c>
      <c r="B4" s="7"/>
      <c r="J4" s="8"/>
      <c r="K4" s="8"/>
      <c r="L4" s="8"/>
      <c r="N4" s="9"/>
      <c r="O4" s="9"/>
      <c r="AE4" s="10" t="s">
        <v>1</v>
      </c>
      <c r="AF4" s="8"/>
    </row>
    <row r="5" spans="1:36" ht="14.45" customHeight="1" x14ac:dyDescent="0.35">
      <c r="A5" s="11" t="s">
        <v>2</v>
      </c>
      <c r="B5" s="11"/>
      <c r="C5" s="12" t="s">
        <v>3</v>
      </c>
      <c r="D5" s="12" t="s">
        <v>31</v>
      </c>
      <c r="E5" s="13" t="s">
        <v>4</v>
      </c>
      <c r="F5" s="13" t="s">
        <v>5</v>
      </c>
      <c r="G5" s="11" t="s">
        <v>17</v>
      </c>
      <c r="H5" s="11" t="s">
        <v>6</v>
      </c>
      <c r="AE5" s="14" t="s">
        <v>2</v>
      </c>
      <c r="AF5" s="15"/>
      <c r="AG5" s="16" t="s">
        <v>3</v>
      </c>
      <c r="AH5" s="17" t="s">
        <v>4</v>
      </c>
      <c r="AI5" s="18" t="s">
        <v>5</v>
      </c>
      <c r="AJ5" s="19" t="s">
        <v>18</v>
      </c>
    </row>
    <row r="6" spans="1:36" ht="14.45" customHeight="1" x14ac:dyDescent="0.35">
      <c r="A6" s="20">
        <v>1</v>
      </c>
      <c r="B6" s="96">
        <f>IF(General!$C$10=1,'Class 1'!D6,'Class 1'!C6)</f>
        <v>0</v>
      </c>
      <c r="C6" s="124"/>
      <c r="D6" s="108">
        <f>IF(General!$C$10=1,'Class 1'!A6,0)</f>
        <v>0</v>
      </c>
      <c r="E6" s="108">
        <f>IF(C6&lt;&gt;0,VLOOKUP(C6,General!$A$15:$C$114,2,FALSE),0)</f>
        <v>0</v>
      </c>
      <c r="F6" s="108">
        <f>IF(C6&lt;&gt;0,VLOOKUP(C6,General!$A$15:$C$114,3,FALSE),0)</f>
        <v>0</v>
      </c>
      <c r="G6" s="121"/>
      <c r="H6" s="22"/>
      <c r="J6" s="23" t="s">
        <v>7</v>
      </c>
      <c r="K6" s="23"/>
      <c r="L6" s="23"/>
      <c r="M6" s="23"/>
      <c r="N6" s="9">
        <f>General!I5</f>
        <v>0</v>
      </c>
      <c r="O6" s="9"/>
      <c r="AE6" s="25">
        <v>1</v>
      </c>
      <c r="AF6" s="26">
        <v>1</v>
      </c>
      <c r="AG6" s="27">
        <f>VLOOKUP($AF6,$Y$19:$AA$22,2,FALSE)</f>
        <v>0</v>
      </c>
      <c r="AH6" s="28">
        <f>IF(AG6&gt;0,VLOOKUP($AG6,$B$6:$G$21,4,FALSE),0)</f>
        <v>0</v>
      </c>
      <c r="AI6" s="28">
        <f>IF(AH6&gt;0,VLOOKUP($AG6,$B$6:$G$21,5,FALSE),0)</f>
        <v>0</v>
      </c>
      <c r="AJ6" s="29">
        <f>IF(AG6&gt;0,VLOOKUP(AG6,$B$6:$G$105,6,FALSE),0)</f>
        <v>0</v>
      </c>
    </row>
    <row r="7" spans="1:36" ht="14.45" customHeight="1" x14ac:dyDescent="0.35">
      <c r="A7" s="30">
        <v>2</v>
      </c>
      <c r="B7" s="97">
        <f>IF(General!$C$10=1,'Class 1'!D7,'Class 1'!C7)</f>
        <v>0</v>
      </c>
      <c r="C7" s="125"/>
      <c r="D7" s="109">
        <f>IF(General!$C$10=1,'Class 1'!A7,0)</f>
        <v>0</v>
      </c>
      <c r="E7" s="108">
        <f>IF(C7&lt;&gt;0,VLOOKUP(C7,General!$A$15:$C$114,2,FALSE),0)</f>
        <v>0</v>
      </c>
      <c r="F7" s="108">
        <f>IF(C7&lt;&gt;0,VLOOKUP(C7,General!$A$15:$C$114,3,FALSE),0)</f>
        <v>0</v>
      </c>
      <c r="G7" s="122"/>
      <c r="H7" s="32">
        <f t="shared" ref="H7:H19" si="0">IF(G7&gt;0,G7-G$6,0)</f>
        <v>0</v>
      </c>
      <c r="J7" s="33"/>
      <c r="K7" s="33"/>
      <c r="L7" s="33"/>
      <c r="M7" s="12" t="s">
        <v>3</v>
      </c>
      <c r="N7" s="34" t="s">
        <v>4</v>
      </c>
      <c r="O7" s="35" t="s">
        <v>17</v>
      </c>
      <c r="P7" s="11" t="s">
        <v>2</v>
      </c>
      <c r="Q7" s="23"/>
      <c r="R7" s="23"/>
      <c r="S7" s="23"/>
      <c r="T7" s="23"/>
      <c r="U7" s="23"/>
      <c r="V7" s="23"/>
      <c r="W7" s="23"/>
      <c r="X7" s="23"/>
      <c r="Y7" s="36"/>
      <c r="Z7" s="23"/>
      <c r="AA7" s="23"/>
      <c r="AB7" s="23"/>
      <c r="AC7" s="23"/>
      <c r="AE7" s="25">
        <v>2</v>
      </c>
      <c r="AF7" s="26">
        <v>2</v>
      </c>
      <c r="AG7" s="27">
        <f>VLOOKUP($AF7,$Y$19:$AA$22,2,FALSE)</f>
        <v>0</v>
      </c>
      <c r="AH7" s="28">
        <f t="shared" ref="AH7:AH21" si="1">IF(AG7&gt;0,VLOOKUP($AG7,$B$6:$G$21,4,FALSE),0)</f>
        <v>0</v>
      </c>
      <c r="AI7" s="28">
        <f t="shared" ref="AI7:AI21" si="2">IF(AH7&gt;0,VLOOKUP($AG7,$B$6:$G$21,5,FALSE),0)</f>
        <v>0</v>
      </c>
      <c r="AJ7" s="29">
        <f t="shared" ref="AJ7:AJ21" si="3">IF(AG7&gt;0,VLOOKUP(AG7,$B$6:$G$105,6,FALSE),0)</f>
        <v>0</v>
      </c>
    </row>
    <row r="8" spans="1:36" ht="14.45" customHeight="1" x14ac:dyDescent="0.35">
      <c r="A8" s="30">
        <v>3</v>
      </c>
      <c r="B8" s="97">
        <f>IF(General!$C$10=1,'Class 1'!D8,'Class 1'!C8)</f>
        <v>0</v>
      </c>
      <c r="C8" s="125"/>
      <c r="D8" s="109">
        <f>IF(General!$C$10=1,'Class 1'!A8,0)</f>
        <v>0</v>
      </c>
      <c r="E8" s="108">
        <f>IF(C8&lt;&gt;0,VLOOKUP(C8,General!$A$15:$C$114,2,FALSE),0)</f>
        <v>0</v>
      </c>
      <c r="F8" s="108">
        <f>IF(C8&lt;&gt;0,VLOOKUP(C8,General!$A$15:$C$114,3,FALSE),0)</f>
        <v>0</v>
      </c>
      <c r="G8" s="122"/>
      <c r="H8" s="32">
        <f t="shared" si="0"/>
        <v>0</v>
      </c>
      <c r="J8" s="33"/>
      <c r="K8" s="37">
        <v>1</v>
      </c>
      <c r="L8" s="75">
        <f>P8</f>
        <v>1</v>
      </c>
      <c r="M8" s="78">
        <f>LOOKUP(K8,$A$6:$B$21)</f>
        <v>0</v>
      </c>
      <c r="N8" s="38">
        <f>LOOKUP(K8,$A$6:$E$21)</f>
        <v>0</v>
      </c>
      <c r="O8" s="21"/>
      <c r="P8" s="118">
        <v>1</v>
      </c>
      <c r="Q8" s="23"/>
      <c r="R8" s="23"/>
      <c r="S8" s="23"/>
      <c r="T8" s="23"/>
      <c r="U8" s="23"/>
      <c r="V8" s="23"/>
      <c r="W8" s="23"/>
      <c r="X8" s="23"/>
      <c r="Y8" s="36"/>
      <c r="Z8" s="23"/>
      <c r="AA8" s="23"/>
      <c r="AB8" s="23"/>
      <c r="AC8" s="23"/>
      <c r="AE8" s="25">
        <v>3</v>
      </c>
      <c r="AF8" s="26">
        <v>3</v>
      </c>
      <c r="AG8" s="27">
        <f>VLOOKUP($AF8,$Y$19:$AB$22,2,FALSE)</f>
        <v>0</v>
      </c>
      <c r="AH8" s="28">
        <f t="shared" si="1"/>
        <v>0</v>
      </c>
      <c r="AI8" s="28">
        <f t="shared" si="2"/>
        <v>0</v>
      </c>
      <c r="AJ8" s="29">
        <f t="shared" si="3"/>
        <v>0</v>
      </c>
    </row>
    <row r="9" spans="1:36" ht="12.75" customHeight="1" x14ac:dyDescent="0.35">
      <c r="A9" s="30">
        <v>4</v>
      </c>
      <c r="B9" s="97">
        <f>IF(General!$C$10=1,'Class 1'!D9,'Class 1'!C9)</f>
        <v>0</v>
      </c>
      <c r="C9" s="125"/>
      <c r="D9" s="109">
        <f>IF(General!$C$10=1,'Class 1'!A9,0)</f>
        <v>0</v>
      </c>
      <c r="E9" s="108">
        <f>IF(C9&lt;&gt;0,VLOOKUP(C9,General!$A$15:$C$114,2,FALSE),0)</f>
        <v>0</v>
      </c>
      <c r="F9" s="108">
        <f>IF(C9&lt;&gt;0,VLOOKUP(C9,General!$A$15:$C$114,3,FALSE),0)</f>
        <v>0</v>
      </c>
      <c r="G9" s="122"/>
      <c r="H9" s="32">
        <f t="shared" si="0"/>
        <v>0</v>
      </c>
      <c r="J9" s="39" t="s">
        <v>8</v>
      </c>
      <c r="K9" s="40">
        <v>8</v>
      </c>
      <c r="L9" s="76">
        <f>P9</f>
        <v>3</v>
      </c>
      <c r="M9" s="79">
        <f>LOOKUP(K9,$A$6:$B$21)</f>
        <v>0</v>
      </c>
      <c r="N9" s="41">
        <f>LOOKUP(K9,$A$6:$E$21)</f>
        <v>0</v>
      </c>
      <c r="O9" s="31"/>
      <c r="P9" s="119">
        <v>3</v>
      </c>
      <c r="Q9" s="23"/>
      <c r="R9" s="23"/>
      <c r="S9" s="23"/>
      <c r="T9" s="23"/>
      <c r="U9" s="23"/>
      <c r="V9" s="23"/>
      <c r="W9" s="23"/>
      <c r="X9" s="23"/>
      <c r="Y9" s="36"/>
      <c r="Z9" s="23"/>
      <c r="AA9" s="23"/>
      <c r="AB9" s="23"/>
      <c r="AC9" s="23"/>
      <c r="AE9" s="25">
        <v>4</v>
      </c>
      <c r="AF9" s="26">
        <v>4</v>
      </c>
      <c r="AG9" s="27">
        <f>VLOOKUP($AF9,$Y$19:$AA$22,2,FALSE)</f>
        <v>0</v>
      </c>
      <c r="AH9" s="28">
        <f t="shared" si="1"/>
        <v>0</v>
      </c>
      <c r="AI9" s="28">
        <f t="shared" si="2"/>
        <v>0</v>
      </c>
      <c r="AJ9" s="29">
        <f t="shared" si="3"/>
        <v>0</v>
      </c>
    </row>
    <row r="10" spans="1:36" ht="14.45" customHeight="1" x14ac:dyDescent="0.35">
      <c r="A10" s="30">
        <v>5</v>
      </c>
      <c r="B10" s="97">
        <f>IF(General!$C$10=1,'Class 1'!D10,'Class 1'!C10)</f>
        <v>0</v>
      </c>
      <c r="C10" s="125"/>
      <c r="D10" s="109">
        <f>IF(General!$C$10=1,'Class 1'!A10,0)</f>
        <v>0</v>
      </c>
      <c r="E10" s="108">
        <f>IF(C10&lt;&gt;0,VLOOKUP(C10,General!$A$15:$C$114,2,FALSE),0)</f>
        <v>0</v>
      </c>
      <c r="F10" s="108">
        <f>IF(C10&lt;&gt;0,VLOOKUP(C10,General!$A$15:$C$114,3,FALSE),0)</f>
        <v>0</v>
      </c>
      <c r="G10" s="122"/>
      <c r="H10" s="32">
        <f t="shared" si="0"/>
        <v>0</v>
      </c>
      <c r="J10" s="42"/>
      <c r="K10" s="40">
        <v>9</v>
      </c>
      <c r="L10" s="76">
        <f>P10</f>
        <v>2</v>
      </c>
      <c r="M10" s="79">
        <f>LOOKUP(K10,$A$6:$B$21)</f>
        <v>0</v>
      </c>
      <c r="N10" s="41">
        <f>LOOKUP(K10,$A$6:$E$21)</f>
        <v>0</v>
      </c>
      <c r="O10" s="31"/>
      <c r="P10" s="119">
        <v>2</v>
      </c>
      <c r="Q10" s="23"/>
      <c r="R10" s="23" t="s">
        <v>9</v>
      </c>
      <c r="S10" s="23"/>
      <c r="T10" s="23"/>
      <c r="U10" s="9">
        <f>+General!I10</f>
        <v>0</v>
      </c>
      <c r="V10" s="24"/>
      <c r="W10" s="23"/>
      <c r="X10" s="23"/>
      <c r="Y10" s="36"/>
      <c r="Z10" s="23"/>
      <c r="AA10" s="23"/>
      <c r="AB10" s="23"/>
      <c r="AC10" s="23"/>
      <c r="AE10" s="25">
        <v>5</v>
      </c>
      <c r="AF10" s="26">
        <v>1</v>
      </c>
      <c r="AG10" s="27">
        <f>IF($C$106&gt;4,VLOOKUP($AF10,$Q$102:$U$103,4,FALSE),0)</f>
        <v>0</v>
      </c>
      <c r="AH10" s="28">
        <f t="shared" si="1"/>
        <v>0</v>
      </c>
      <c r="AI10" s="28">
        <f t="shared" si="2"/>
        <v>0</v>
      </c>
      <c r="AJ10" s="29">
        <f t="shared" si="3"/>
        <v>0</v>
      </c>
    </row>
    <row r="11" spans="1:36" ht="14.45" x14ac:dyDescent="0.35">
      <c r="A11" s="30">
        <v>6</v>
      </c>
      <c r="B11" s="97">
        <f>IF(General!$C$10=1,'Class 1'!D11,'Class 1'!C11)</f>
        <v>0</v>
      </c>
      <c r="C11" s="125"/>
      <c r="D11" s="109">
        <f>IF(General!$C$10=1,'Class 1'!A11,0)</f>
        <v>0</v>
      </c>
      <c r="E11" s="108">
        <f>IF(C11&lt;&gt;0,VLOOKUP(C11,General!$A$15:$C$114,2,FALSE),0)</f>
        <v>0</v>
      </c>
      <c r="F11" s="108">
        <f>IF(C11&lt;&gt;0,VLOOKUP(C11,General!$A$15:$C$114,3,FALSE),0)</f>
        <v>0</v>
      </c>
      <c r="G11" s="122"/>
      <c r="H11" s="32">
        <f t="shared" si="0"/>
        <v>0</v>
      </c>
      <c r="J11" s="43"/>
      <c r="K11" s="44">
        <v>16</v>
      </c>
      <c r="L11" s="77">
        <f>P11</f>
        <v>4</v>
      </c>
      <c r="M11" s="80">
        <f>LOOKUP(K11,$A$6:$B$21)</f>
        <v>0</v>
      </c>
      <c r="N11" s="45">
        <f>LOOKUP(K11,$A$6:$E$21)</f>
        <v>0</v>
      </c>
      <c r="O11" s="69"/>
      <c r="P11" s="120">
        <v>4</v>
      </c>
      <c r="Q11" s="23"/>
      <c r="R11" s="46"/>
      <c r="S11" s="46"/>
      <c r="T11" s="12" t="s">
        <v>3</v>
      </c>
      <c r="U11" s="34" t="s">
        <v>4</v>
      </c>
      <c r="V11" s="35" t="s">
        <v>17</v>
      </c>
      <c r="W11" s="11" t="s">
        <v>2</v>
      </c>
      <c r="X11" s="23"/>
      <c r="Y11" s="47"/>
      <c r="Z11" s="23"/>
      <c r="AA11" s="23"/>
      <c r="AB11" s="23"/>
      <c r="AC11" s="23"/>
      <c r="AE11" s="25">
        <v>6</v>
      </c>
      <c r="AF11" s="26">
        <v>2</v>
      </c>
      <c r="AG11" s="27">
        <f>IF($C$106&gt;5,VLOOKUP($AF11,$Q$102:$U$103,4,FALSE),0)</f>
        <v>0</v>
      </c>
      <c r="AH11" s="28">
        <f t="shared" si="1"/>
        <v>0</v>
      </c>
      <c r="AI11" s="28">
        <f t="shared" si="2"/>
        <v>0</v>
      </c>
      <c r="AJ11" s="29">
        <f t="shared" si="3"/>
        <v>0</v>
      </c>
    </row>
    <row r="12" spans="1:36" ht="14.45" x14ac:dyDescent="0.35">
      <c r="A12" s="30">
        <v>7</v>
      </c>
      <c r="B12" s="97">
        <f>IF(General!$C$10=1,'Class 1'!D12,'Class 1'!C12)</f>
        <v>0</v>
      </c>
      <c r="C12" s="125"/>
      <c r="D12" s="109">
        <f>IF(General!$C$10=1,'Class 1'!A12,0)</f>
        <v>0</v>
      </c>
      <c r="E12" s="108">
        <f>IF(C12&lt;&gt;0,VLOOKUP(C12,General!$A$15:$C$114,2,FALSE),0)</f>
        <v>0</v>
      </c>
      <c r="F12" s="108">
        <f>IF(C12&lt;&gt;0,VLOOKUP(C12,General!$A$15:$C$114,3,FALSE),0)</f>
        <v>0</v>
      </c>
      <c r="G12" s="122"/>
      <c r="H12" s="32">
        <f t="shared" si="0"/>
        <v>0</v>
      </c>
      <c r="M12" s="23"/>
      <c r="N12" s="23"/>
      <c r="O12" s="23"/>
      <c r="P12" s="23"/>
      <c r="Q12" s="23"/>
      <c r="R12" s="46"/>
      <c r="S12" s="48">
        <f>W12</f>
        <v>2</v>
      </c>
      <c r="T12" s="99">
        <f xml:space="preserve"> IF(P8 =1, M8, IF(P9 =1, M9, IF(P10 =1, M10, IF(P11 =1, M11, ""))))</f>
        <v>0</v>
      </c>
      <c r="U12" s="83">
        <f xml:space="preserve"> IF(P8 =1, N8, IF(P9 =1, N9, IF(P10 =1, N10, IF(P11 =1, N11, ""))))</f>
        <v>0</v>
      </c>
      <c r="V12" s="84"/>
      <c r="W12" s="115">
        <v>2</v>
      </c>
      <c r="X12" s="23"/>
      <c r="Y12" s="50"/>
      <c r="Z12" s="23"/>
      <c r="AA12" s="23"/>
      <c r="AB12" s="23"/>
      <c r="AC12" s="23"/>
      <c r="AE12" s="25">
        <v>7</v>
      </c>
      <c r="AF12" s="26">
        <v>1</v>
      </c>
      <c r="AG12" s="27">
        <f>IF($C$106&gt;6,VLOOKUP($AF12,$Q$104:$U$105,4,FALSE),0)</f>
        <v>0</v>
      </c>
      <c r="AH12" s="28">
        <f t="shared" si="1"/>
        <v>0</v>
      </c>
      <c r="AI12" s="28">
        <f t="shared" si="2"/>
        <v>0</v>
      </c>
      <c r="AJ12" s="29">
        <f t="shared" si="3"/>
        <v>0</v>
      </c>
    </row>
    <row r="13" spans="1:36" ht="14.45" x14ac:dyDescent="0.35">
      <c r="A13" s="30">
        <v>8</v>
      </c>
      <c r="B13" s="97">
        <f>IF(General!$C$10=1,'Class 1'!D13,'Class 1'!C13)</f>
        <v>0</v>
      </c>
      <c r="C13" s="125"/>
      <c r="D13" s="109">
        <f>IF(General!$C$10=1,'Class 1'!A13,0)</f>
        <v>0</v>
      </c>
      <c r="E13" s="108">
        <f>IF(C13&lt;&gt;0,VLOOKUP(C13,General!$A$15:$C$114,2,FALSE),0)</f>
        <v>0</v>
      </c>
      <c r="F13" s="108">
        <f>IF(C13&lt;&gt;0,VLOOKUP(C13,General!$A$15:$C$114,3,FALSE),0)</f>
        <v>0</v>
      </c>
      <c r="G13" s="122"/>
      <c r="H13" s="32">
        <f t="shared" si="0"/>
        <v>0</v>
      </c>
      <c r="M13" s="23"/>
      <c r="N13" s="9">
        <f>General!I6</f>
        <v>0</v>
      </c>
      <c r="O13" s="9"/>
      <c r="P13" s="23"/>
      <c r="Q13" s="23"/>
      <c r="R13" s="51" t="s">
        <v>10</v>
      </c>
      <c r="S13" s="52">
        <f>W13</f>
        <v>4</v>
      </c>
      <c r="T13" s="100">
        <f xml:space="preserve"> IF(P15 =1, M15, IF(P16 = 1, M16, IF(P17 =1, M17, IF(P18 =1, M18, ""))))</f>
        <v>0</v>
      </c>
      <c r="U13" s="86">
        <f xml:space="preserve"> IF(P15 =1, N15, IF(P16 = 1, N16, IF(P17 =1, N17, IF(P18 =1, N18, ""))))</f>
        <v>0</v>
      </c>
      <c r="V13" s="87"/>
      <c r="W13" s="116">
        <v>4</v>
      </c>
      <c r="X13" s="23"/>
      <c r="Y13" s="50"/>
      <c r="Z13" s="23"/>
      <c r="AA13" s="23"/>
      <c r="AB13" s="23"/>
      <c r="AC13" s="23"/>
      <c r="AE13" s="25">
        <v>8</v>
      </c>
      <c r="AF13" s="26">
        <v>2</v>
      </c>
      <c r="AG13" s="27">
        <f>IF($C$106&gt;7,VLOOKUP($AF13,$Q$104:$U$105,4,FALSE),0)</f>
        <v>0</v>
      </c>
      <c r="AH13" s="28">
        <f t="shared" si="1"/>
        <v>0</v>
      </c>
      <c r="AI13" s="28">
        <f t="shared" si="2"/>
        <v>0</v>
      </c>
      <c r="AJ13" s="29">
        <f t="shared" si="3"/>
        <v>0</v>
      </c>
    </row>
    <row r="14" spans="1:36" ht="14.45" x14ac:dyDescent="0.35">
      <c r="A14" s="30">
        <v>9</v>
      </c>
      <c r="B14" s="97">
        <f>IF(General!$C$10=1,'Class 1'!D14,'Class 1'!C14)</f>
        <v>0</v>
      </c>
      <c r="C14" s="125"/>
      <c r="D14" s="109">
        <f>IF(General!$C$10=1,'Class 1'!A14,0)</f>
        <v>0</v>
      </c>
      <c r="E14" s="108">
        <f>IF(C14&lt;&gt;0,VLOOKUP(C14,General!$A$15:$C$114,2,FALSE),0)</f>
        <v>0</v>
      </c>
      <c r="F14" s="108">
        <f>IF(C14&lt;&gt;0,VLOOKUP(C14,General!$A$15:$C$114,3,FALSE),0)</f>
        <v>0</v>
      </c>
      <c r="G14" s="122"/>
      <c r="H14" s="32">
        <f t="shared" si="0"/>
        <v>0</v>
      </c>
      <c r="J14" s="33"/>
      <c r="K14" s="33"/>
      <c r="L14" s="33"/>
      <c r="M14" s="12" t="s">
        <v>3</v>
      </c>
      <c r="N14" s="34" t="s">
        <v>4</v>
      </c>
      <c r="O14" s="35" t="s">
        <v>17</v>
      </c>
      <c r="P14" s="11" t="s">
        <v>2</v>
      </c>
      <c r="Q14" s="23"/>
      <c r="R14" s="54"/>
      <c r="S14" s="56">
        <f>W14</f>
        <v>1</v>
      </c>
      <c r="T14" s="100">
        <f xml:space="preserve"> IF(P15 =2, M15, IF(P16 = 2, M16, IF(P17 =2, M17, IF(P18 =2, M18, ""))))</f>
        <v>0</v>
      </c>
      <c r="U14" s="86">
        <f xml:space="preserve"> IF(P15 =2, N15, IF(P16 = 2, N16, IF(P17 =2, N17, IF(P18 =2, N18, ""))))</f>
        <v>0</v>
      </c>
      <c r="V14" s="87"/>
      <c r="W14" s="116">
        <v>1</v>
      </c>
      <c r="X14" s="23"/>
      <c r="Y14" s="50"/>
      <c r="Z14" s="23"/>
      <c r="AA14" s="23"/>
      <c r="AB14" s="23"/>
      <c r="AC14" s="23"/>
      <c r="AE14" s="25">
        <v>9</v>
      </c>
      <c r="AF14" s="26">
        <v>1</v>
      </c>
      <c r="AG14" s="27">
        <f>IF($C$106&gt;8,VLOOKUP($AF14,$J$98:$N$101,4,FALSE),0)</f>
        <v>0</v>
      </c>
      <c r="AH14" s="28">
        <f t="shared" si="1"/>
        <v>0</v>
      </c>
      <c r="AI14" s="28">
        <f t="shared" si="2"/>
        <v>0</v>
      </c>
      <c r="AJ14" s="29">
        <f t="shared" si="3"/>
        <v>0</v>
      </c>
    </row>
    <row r="15" spans="1:36" ht="14.45" x14ac:dyDescent="0.35">
      <c r="A15" s="30">
        <v>10</v>
      </c>
      <c r="B15" s="97">
        <f>IF(General!$C$10=1,'Class 1'!D15,'Class 1'!C15)</f>
        <v>0</v>
      </c>
      <c r="C15" s="125"/>
      <c r="D15" s="109">
        <f>IF(General!$C$10=1,'Class 1'!A15,0)</f>
        <v>0</v>
      </c>
      <c r="E15" s="108">
        <f>IF(C15&lt;&gt;0,VLOOKUP(C15,General!$A$15:$C$114,2,FALSE),0)</f>
        <v>0</v>
      </c>
      <c r="F15" s="108">
        <f>IF(C15&lt;&gt;0,VLOOKUP(C15,General!$A$15:$C$114,3,FALSE),0)</f>
        <v>0</v>
      </c>
      <c r="G15" s="122"/>
      <c r="H15" s="32">
        <f t="shared" si="0"/>
        <v>0</v>
      </c>
      <c r="J15" s="33"/>
      <c r="K15" s="37">
        <v>4</v>
      </c>
      <c r="L15" s="75">
        <f>P15</f>
        <v>2</v>
      </c>
      <c r="M15" s="78">
        <f>LOOKUP(K15,$A$6:$B$21)</f>
        <v>0</v>
      </c>
      <c r="N15" s="38">
        <f>LOOKUP(K15,$A$6:$E$21)</f>
        <v>0</v>
      </c>
      <c r="O15" s="21"/>
      <c r="P15" s="118">
        <v>2</v>
      </c>
      <c r="Q15" s="23"/>
      <c r="R15" s="55"/>
      <c r="S15" s="52">
        <f>W15</f>
        <v>3</v>
      </c>
      <c r="T15" s="101">
        <f xml:space="preserve"> IF(P8 =2, M8, IF(P9 =2, M9, IF(P10 =2, M10, IF(P11 =2, M11, ""))))</f>
        <v>0</v>
      </c>
      <c r="U15" s="89">
        <f xml:space="preserve"> IF(P8 =2, N8, IF(P9 =2, N9, IF(P10 =2, N10, IF(P11 =2, N11, ""))))</f>
        <v>0</v>
      </c>
      <c r="V15" s="90"/>
      <c r="W15" s="117">
        <v>3</v>
      </c>
      <c r="X15" s="23"/>
      <c r="Y15" s="50"/>
      <c r="Z15" s="23"/>
      <c r="AA15" s="23"/>
      <c r="AB15" s="23"/>
      <c r="AC15" s="23"/>
      <c r="AE15" s="25">
        <v>10</v>
      </c>
      <c r="AF15" s="26">
        <v>2</v>
      </c>
      <c r="AG15" s="27">
        <f>IF($C$106&gt;9,VLOOKUP($AF15,$J$98:$N$101,4,FALSE),0)</f>
        <v>0</v>
      </c>
      <c r="AH15" s="28">
        <f t="shared" si="1"/>
        <v>0</v>
      </c>
      <c r="AI15" s="28">
        <f t="shared" si="2"/>
        <v>0</v>
      </c>
      <c r="AJ15" s="29">
        <f t="shared" si="3"/>
        <v>0</v>
      </c>
    </row>
    <row r="16" spans="1:36" ht="14.45" x14ac:dyDescent="0.35">
      <c r="A16" s="30">
        <v>11</v>
      </c>
      <c r="B16" s="97">
        <f>IF(General!$C$10=1,'Class 1'!D16,'Class 1'!C16)</f>
        <v>0</v>
      </c>
      <c r="C16" s="125"/>
      <c r="D16" s="109">
        <f>IF(General!$C$10=1,'Class 1'!A16,0)</f>
        <v>0</v>
      </c>
      <c r="E16" s="108">
        <f>IF(C16&lt;&gt;0,VLOOKUP(C16,General!$A$15:$C$114,2,FALSE),0)</f>
        <v>0</v>
      </c>
      <c r="F16" s="108">
        <f>IF(C16&lt;&gt;0,VLOOKUP(C16,General!$A$15:$C$114,3,FALSE),0)</f>
        <v>0</v>
      </c>
      <c r="G16" s="122"/>
      <c r="H16" s="32">
        <f t="shared" si="0"/>
        <v>0</v>
      </c>
      <c r="J16" s="39" t="s">
        <v>11</v>
      </c>
      <c r="K16" s="40">
        <v>5</v>
      </c>
      <c r="L16" s="76">
        <f>P16</f>
        <v>4</v>
      </c>
      <c r="M16" s="79">
        <f>LOOKUP(K16,$A$6:$B$21)</f>
        <v>0</v>
      </c>
      <c r="N16" s="41">
        <f>LOOKUP(K16,$A$6:$E$21)</f>
        <v>0</v>
      </c>
      <c r="O16" s="31"/>
      <c r="P16" s="119">
        <v>4</v>
      </c>
      <c r="Q16" s="23"/>
      <c r="R16" s="23"/>
      <c r="S16" s="23"/>
      <c r="T16" s="23"/>
      <c r="U16" s="23"/>
      <c r="V16" s="23"/>
      <c r="W16" s="23"/>
      <c r="X16" s="23"/>
      <c r="Y16" s="36"/>
      <c r="Z16" s="23"/>
      <c r="AA16" s="24"/>
      <c r="AB16" s="24"/>
      <c r="AC16" s="23"/>
      <c r="AE16" s="25">
        <v>11</v>
      </c>
      <c r="AF16" s="26">
        <v>3</v>
      </c>
      <c r="AG16" s="27">
        <f>IF($C$106&gt;10,VLOOKUP($AF16,$J$98:$N$101,4,FALSE),0)</f>
        <v>0</v>
      </c>
      <c r="AH16" s="28">
        <f t="shared" si="1"/>
        <v>0</v>
      </c>
      <c r="AI16" s="28">
        <f t="shared" si="2"/>
        <v>0</v>
      </c>
      <c r="AJ16" s="29">
        <f t="shared" si="3"/>
        <v>0</v>
      </c>
    </row>
    <row r="17" spans="1:36" ht="14.45" x14ac:dyDescent="0.35">
      <c r="A17" s="30">
        <v>12</v>
      </c>
      <c r="B17" s="97">
        <f>IF(General!$C$10=1,'Class 1'!D17,'Class 1'!C17)</f>
        <v>0</v>
      </c>
      <c r="C17" s="125"/>
      <c r="D17" s="109">
        <f>IF(General!$C$10=1,'Class 1'!A17,0)</f>
        <v>0</v>
      </c>
      <c r="E17" s="108">
        <f>IF(C17&lt;&gt;0,VLOOKUP(C17,General!$A$15:$C$114,2,FALSE),0)</f>
        <v>0</v>
      </c>
      <c r="F17" s="108">
        <f>IF(C17&lt;&gt;0,VLOOKUP(C17,General!$A$15:$C$114,3,FALSE),0)</f>
        <v>0</v>
      </c>
      <c r="G17" s="122"/>
      <c r="H17" s="32">
        <f t="shared" si="0"/>
        <v>0</v>
      </c>
      <c r="J17" s="42"/>
      <c r="K17" s="40">
        <v>12</v>
      </c>
      <c r="L17" s="76">
        <f>P17</f>
        <v>3</v>
      </c>
      <c r="M17" s="79">
        <f>LOOKUP(K17,$A$6:$B$21)</f>
        <v>0</v>
      </c>
      <c r="N17" s="41">
        <f>LOOKUP(K17,$A$6:$E$21)</f>
        <v>0</v>
      </c>
      <c r="O17" s="31"/>
      <c r="P17" s="119">
        <v>3</v>
      </c>
      <c r="Q17" s="23"/>
      <c r="R17" s="23"/>
      <c r="X17" s="23"/>
      <c r="Y17" s="36"/>
      <c r="Z17" s="23" t="s">
        <v>12</v>
      </c>
      <c r="AA17" s="9">
        <f>+General!I13</f>
        <v>0</v>
      </c>
      <c r="AB17" s="24"/>
      <c r="AC17" s="23"/>
      <c r="AE17" s="25">
        <v>12</v>
      </c>
      <c r="AF17" s="26">
        <v>4</v>
      </c>
      <c r="AG17" s="27">
        <f>IF($C$106&gt;11,VLOOKUP($AF17,$J$98:$N$101,4,FALSE),0)</f>
        <v>0</v>
      </c>
      <c r="AH17" s="28">
        <f t="shared" si="1"/>
        <v>0</v>
      </c>
      <c r="AI17" s="28">
        <f t="shared" si="2"/>
        <v>0</v>
      </c>
      <c r="AJ17" s="29">
        <f t="shared" si="3"/>
        <v>0</v>
      </c>
    </row>
    <row r="18" spans="1:36" ht="14.45" x14ac:dyDescent="0.35">
      <c r="A18" s="30">
        <v>13</v>
      </c>
      <c r="B18" s="97">
        <f>IF(General!$C$10=1,'Class 1'!D18,'Class 1'!C18)</f>
        <v>0</v>
      </c>
      <c r="C18" s="125"/>
      <c r="D18" s="109">
        <f>IF(General!$C$10=1,'Class 1'!A18,0)</f>
        <v>0</v>
      </c>
      <c r="E18" s="108">
        <f>IF(C18&lt;&gt;0,VLOOKUP(C18,General!$A$15:$C$114,2,FALSE),0)</f>
        <v>0</v>
      </c>
      <c r="F18" s="108">
        <f>IF(C18&lt;&gt;0,VLOOKUP(C18,General!$A$15:$C$114,3,FALSE),0)</f>
        <v>0</v>
      </c>
      <c r="G18" s="122"/>
      <c r="H18" s="32">
        <f t="shared" si="0"/>
        <v>0</v>
      </c>
      <c r="J18" s="43"/>
      <c r="K18" s="44">
        <v>13</v>
      </c>
      <c r="L18" s="77">
        <f>P18</f>
        <v>1</v>
      </c>
      <c r="M18" s="80">
        <f>LOOKUP(K18,$A$6:$B$21)</f>
        <v>0</v>
      </c>
      <c r="N18" s="45">
        <f>LOOKUP(K18,$A$6:$E$21)</f>
        <v>0</v>
      </c>
      <c r="O18" s="69"/>
      <c r="P18" s="120">
        <v>1</v>
      </c>
      <c r="Q18" s="23"/>
      <c r="R18" s="23"/>
      <c r="S18" s="23"/>
      <c r="T18" s="23"/>
      <c r="U18" s="23"/>
      <c r="V18" s="23"/>
      <c r="W18" s="23"/>
      <c r="X18" s="23"/>
      <c r="Y18" s="36"/>
      <c r="Z18" s="12" t="s">
        <v>3</v>
      </c>
      <c r="AA18" s="34" t="s">
        <v>4</v>
      </c>
      <c r="AB18" s="35" t="s">
        <v>17</v>
      </c>
      <c r="AC18" s="11" t="s">
        <v>2</v>
      </c>
      <c r="AE18" s="25">
        <v>13</v>
      </c>
      <c r="AF18" s="26">
        <v>1</v>
      </c>
      <c r="AG18" s="27">
        <f>IF($C$106&gt;12,VLOOKUP($AF18,$J$102:$N$105,4,FALSE),0)</f>
        <v>0</v>
      </c>
      <c r="AH18" s="28">
        <f t="shared" si="1"/>
        <v>0</v>
      </c>
      <c r="AI18" s="28">
        <f t="shared" si="2"/>
        <v>0</v>
      </c>
      <c r="AJ18" s="29">
        <f t="shared" si="3"/>
        <v>0</v>
      </c>
    </row>
    <row r="19" spans="1:36" ht="14.45" x14ac:dyDescent="0.35">
      <c r="A19" s="30">
        <v>14</v>
      </c>
      <c r="B19" s="97">
        <f>IF(General!$C$10=1,'Class 1'!D19,'Class 1'!C19)</f>
        <v>0</v>
      </c>
      <c r="C19" s="125"/>
      <c r="D19" s="109">
        <f>IF(General!$C$10=1,'Class 1'!A19,0)</f>
        <v>0</v>
      </c>
      <c r="E19" s="108">
        <f>IF(C19&lt;&gt;0,VLOOKUP(C19,General!$A$15:$C$114,2,FALSE),0)</f>
        <v>0</v>
      </c>
      <c r="F19" s="108">
        <f>IF(C19&lt;&gt;0,VLOOKUP(C19,General!$A$15:$C$114,3,FALSE),0)</f>
        <v>0</v>
      </c>
      <c r="G19" s="122"/>
      <c r="H19" s="32">
        <f t="shared" si="0"/>
        <v>0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36">
        <f>AC19</f>
        <v>2</v>
      </c>
      <c r="Z19" s="102">
        <f xml:space="preserve"> IF(W12 =1, T12, IF(W15 =1, T15, IF(W13 =1, T13, IF(W14 =1, T14, ""))))</f>
        <v>0</v>
      </c>
      <c r="AA19" s="82">
        <f xml:space="preserve"> IF(W12 =1, U12, IF(W15 =1, U15, IF(W13 =1, U13, IF(W14 =1, U14, ""))))</f>
        <v>0</v>
      </c>
      <c r="AB19" s="84"/>
      <c r="AC19" s="115">
        <v>2</v>
      </c>
      <c r="AE19" s="25">
        <v>14</v>
      </c>
      <c r="AF19" s="26">
        <v>2</v>
      </c>
      <c r="AG19" s="27">
        <f>IF($C$106&gt;13,VLOOKUP($AF19,$J$102:$N$105,4,FALSE),0)</f>
        <v>0</v>
      </c>
      <c r="AH19" s="28">
        <f t="shared" si="1"/>
        <v>0</v>
      </c>
      <c r="AI19" s="28">
        <f t="shared" si="2"/>
        <v>0</v>
      </c>
      <c r="AJ19" s="29">
        <f t="shared" si="3"/>
        <v>0</v>
      </c>
    </row>
    <row r="20" spans="1:36" ht="14.45" x14ac:dyDescent="0.35">
      <c r="A20" s="30">
        <v>15</v>
      </c>
      <c r="B20" s="97">
        <f>IF(General!$C$10=1,'Class 1'!D20,'Class 1'!C20)</f>
        <v>0</v>
      </c>
      <c r="C20" s="125"/>
      <c r="D20" s="109">
        <f>IF(General!$C$10=1,'Class 1'!A20,0)</f>
        <v>0</v>
      </c>
      <c r="E20" s="108">
        <f>IF(C20&lt;&gt;0,VLOOKUP(C20,General!$A$15:$C$114,2,FALSE),0)</f>
        <v>0</v>
      </c>
      <c r="F20" s="108">
        <f>IF(C20&lt;&gt;0,VLOOKUP(C20,General!$A$15:$C$114,3,FALSE),0)</f>
        <v>0</v>
      </c>
      <c r="G20" s="122"/>
      <c r="H20" s="32">
        <f>IF(G20&gt;0,G20-G$6,0)</f>
        <v>0</v>
      </c>
      <c r="M20" s="23"/>
      <c r="N20" s="9">
        <f>General!I7</f>
        <v>0</v>
      </c>
      <c r="O20" s="9"/>
      <c r="P20" s="23"/>
      <c r="Q20" s="23"/>
      <c r="R20" s="23"/>
      <c r="S20" s="23"/>
      <c r="T20" s="23"/>
      <c r="U20" s="23"/>
      <c r="V20" s="23"/>
      <c r="W20" s="23"/>
      <c r="X20" s="23"/>
      <c r="Y20" s="36">
        <f>AC20</f>
        <v>3</v>
      </c>
      <c r="Z20" s="103">
        <f xml:space="preserve"> IF(W26 =1, T26, IF(W29 =1, T29, IF(W27 =1, T27, IF(W28 =1, T28, ""))))</f>
        <v>0</v>
      </c>
      <c r="AA20" s="85">
        <f xml:space="preserve"> IF(W26 =1, U26, IF(W29 =1, U29, IF(W27 =1, U27, IF(W28 =1, U28, ""))))</f>
        <v>0</v>
      </c>
      <c r="AB20" s="87"/>
      <c r="AC20" s="116">
        <v>3</v>
      </c>
      <c r="AE20" s="25">
        <v>15</v>
      </c>
      <c r="AF20" s="26">
        <v>3</v>
      </c>
      <c r="AG20" s="27">
        <f>IF($C$106&gt;14,VLOOKUP($AF20,$J$102:$N$105,4,FALSE),0)</f>
        <v>0</v>
      </c>
      <c r="AH20" s="28">
        <f t="shared" si="1"/>
        <v>0</v>
      </c>
      <c r="AI20" s="28">
        <f t="shared" si="2"/>
        <v>0</v>
      </c>
      <c r="AJ20" s="29">
        <f t="shared" si="3"/>
        <v>0</v>
      </c>
    </row>
    <row r="21" spans="1:36" ht="14.45" x14ac:dyDescent="0.35">
      <c r="A21" s="30">
        <v>16</v>
      </c>
      <c r="B21" s="97">
        <f>IF(General!$C$10=1,'Class 1'!D21,'Class 1'!C21)</f>
        <v>0</v>
      </c>
      <c r="C21" s="125"/>
      <c r="D21" s="109">
        <f>IF(General!$C$10=1,'Class 1'!A21,0)</f>
        <v>0</v>
      </c>
      <c r="E21" s="108">
        <f>IF(C21&lt;&gt;0,VLOOKUP(C21,General!$A$15:$C$114,2,FALSE),0)</f>
        <v>0</v>
      </c>
      <c r="F21" s="108">
        <f>IF(C21&lt;&gt;0,VLOOKUP(C21,General!$A$15:$C$114,3,FALSE),0)</f>
        <v>0</v>
      </c>
      <c r="G21" s="122"/>
      <c r="H21" s="32">
        <f t="shared" ref="H21:H84" si="4">IF(G21&gt;0,G21-G$6,0)</f>
        <v>0</v>
      </c>
      <c r="J21" s="33"/>
      <c r="K21" s="33"/>
      <c r="L21" s="33"/>
      <c r="M21" s="12" t="s">
        <v>3</v>
      </c>
      <c r="N21" s="34" t="s">
        <v>4</v>
      </c>
      <c r="O21" s="35" t="s">
        <v>17</v>
      </c>
      <c r="P21" s="11" t="s">
        <v>2</v>
      </c>
      <c r="Q21" s="23"/>
      <c r="R21" s="23"/>
      <c r="S21" s="23"/>
      <c r="T21" s="23"/>
      <c r="U21" s="23"/>
      <c r="V21" s="23"/>
      <c r="W21" s="23"/>
      <c r="X21" s="23"/>
      <c r="Y21" s="36">
        <f>AC21</f>
        <v>1</v>
      </c>
      <c r="Z21" s="103">
        <f xml:space="preserve"> IF(W26 =2, T26, IF(W29 =2, T29, IF(W27 =2, T27, IF(W28 =2, T28, ""))))</f>
        <v>0</v>
      </c>
      <c r="AA21" s="85">
        <f xml:space="preserve"> IF(W26 =2, U26, IF(W29 =2, U29, IF(W27 =2, U27, IF(W28 =2, U28, ""))))</f>
        <v>0</v>
      </c>
      <c r="AB21" s="87"/>
      <c r="AC21" s="116">
        <v>1</v>
      </c>
      <c r="AE21" s="25">
        <v>16</v>
      </c>
      <c r="AF21" s="26">
        <v>4</v>
      </c>
      <c r="AG21" s="27">
        <f>IF($C$106&gt;15,VLOOKUP($AF21,$J$102:$N$105,4,FALSE),0)</f>
        <v>0</v>
      </c>
      <c r="AH21" s="28">
        <f t="shared" si="1"/>
        <v>0</v>
      </c>
      <c r="AI21" s="28">
        <f t="shared" si="2"/>
        <v>0</v>
      </c>
      <c r="AJ21" s="29">
        <f t="shared" si="3"/>
        <v>0</v>
      </c>
    </row>
    <row r="22" spans="1:36" x14ac:dyDescent="0.25">
      <c r="A22" s="30">
        <v>17</v>
      </c>
      <c r="B22" s="97">
        <f>IF(General!$C$10=1,'Class 1'!D22,'Class 1'!C22)</f>
        <v>0</v>
      </c>
      <c r="C22" s="125"/>
      <c r="D22" s="109"/>
      <c r="E22" s="108">
        <f>IF(C22&lt;&gt;0,VLOOKUP(C22,General!$A$15:$C$114,2,FALSE),0)</f>
        <v>0</v>
      </c>
      <c r="F22" s="108">
        <f>IF(C22&lt;&gt;0,VLOOKUP(C22,General!$A$15:$C$114,3,FALSE),0)</f>
        <v>0</v>
      </c>
      <c r="G22" s="122"/>
      <c r="H22" s="32">
        <f t="shared" si="4"/>
        <v>0</v>
      </c>
      <c r="J22" s="33"/>
      <c r="K22" s="37">
        <v>2</v>
      </c>
      <c r="L22" s="75">
        <f>P22</f>
        <v>2</v>
      </c>
      <c r="M22" s="78">
        <f>LOOKUP(K22,$A$6:$B$21)</f>
        <v>0</v>
      </c>
      <c r="N22" s="38">
        <f>LOOKUP(K22,$A$6:$E$21)</f>
        <v>0</v>
      </c>
      <c r="O22" s="21"/>
      <c r="P22" s="118">
        <v>2</v>
      </c>
      <c r="Q22" s="23"/>
      <c r="R22" s="23"/>
      <c r="S22" s="23"/>
      <c r="T22" s="23"/>
      <c r="U22" s="23"/>
      <c r="V22" s="23"/>
      <c r="W22" s="23"/>
      <c r="X22" s="23"/>
      <c r="Y22" s="36">
        <f>AC22</f>
        <v>4</v>
      </c>
      <c r="Z22" s="104">
        <f xml:space="preserve"> IF(W12 =2, T12, IF(W15 =2, T15, IF(W13 =2, T13, IF(W14 =2, T14, ""))))</f>
        <v>0</v>
      </c>
      <c r="AA22" s="88">
        <f xml:space="preserve"> IF(W12 =2, U12, IF(W15 =2, U15, IF(W13 =2, U13, IF(W14 =2, U14, ""))))</f>
        <v>0</v>
      </c>
      <c r="AB22" s="90"/>
      <c r="AC22" s="117">
        <v>4</v>
      </c>
      <c r="AE22" s="25">
        <v>17</v>
      </c>
      <c r="AF22" s="26"/>
      <c r="AG22" s="27">
        <f t="shared" ref="AG22:AG85" si="5">C22</f>
        <v>0</v>
      </c>
      <c r="AH22" s="28">
        <f t="shared" ref="AH22:AJ53" si="6">E22</f>
        <v>0</v>
      </c>
      <c r="AI22" s="28">
        <f t="shared" si="6"/>
        <v>0</v>
      </c>
      <c r="AJ22" s="29">
        <f t="shared" si="6"/>
        <v>0</v>
      </c>
    </row>
    <row r="23" spans="1:36" x14ac:dyDescent="0.25">
      <c r="A23" s="30">
        <v>18</v>
      </c>
      <c r="B23" s="97">
        <f>IF(General!$C$10=1,'Class 1'!D23,'Class 1'!C23)</f>
        <v>0</v>
      </c>
      <c r="C23" s="125"/>
      <c r="D23" s="109"/>
      <c r="E23" s="108">
        <f>IF(C23&lt;&gt;0,VLOOKUP(C23,General!$A$15:$C$114,2,FALSE),0)</f>
        <v>0</v>
      </c>
      <c r="F23" s="108">
        <f>IF(C23&lt;&gt;0,VLOOKUP(C23,General!$A$15:$C$114,3,FALSE),0)</f>
        <v>0</v>
      </c>
      <c r="G23" s="122"/>
      <c r="H23" s="32">
        <f t="shared" si="4"/>
        <v>0</v>
      </c>
      <c r="J23" s="39" t="s">
        <v>13</v>
      </c>
      <c r="K23" s="40">
        <v>7</v>
      </c>
      <c r="L23" s="76">
        <f>P23</f>
        <v>4</v>
      </c>
      <c r="M23" s="79">
        <f>LOOKUP(K23,$A$6:$B$21)</f>
        <v>0</v>
      </c>
      <c r="N23" s="41">
        <f>LOOKUP(K23,$A$6:$E$21)</f>
        <v>0</v>
      </c>
      <c r="O23" s="31"/>
      <c r="P23" s="119">
        <v>4</v>
      </c>
      <c r="Q23" s="23"/>
      <c r="R23" s="23"/>
      <c r="S23" s="23"/>
      <c r="T23" s="23"/>
      <c r="U23" s="23"/>
      <c r="V23" s="23"/>
      <c r="W23" s="23"/>
      <c r="X23" s="23"/>
      <c r="Y23" s="36"/>
      <c r="Z23" s="23"/>
      <c r="AA23" s="23"/>
      <c r="AB23" s="23"/>
      <c r="AC23" s="23"/>
      <c r="AE23" s="25">
        <v>18</v>
      </c>
      <c r="AF23" s="26"/>
      <c r="AG23" s="27">
        <f t="shared" si="5"/>
        <v>0</v>
      </c>
      <c r="AH23" s="28">
        <f t="shared" si="6"/>
        <v>0</v>
      </c>
      <c r="AI23" s="28">
        <f t="shared" si="6"/>
        <v>0</v>
      </c>
      <c r="AJ23" s="29">
        <f t="shared" si="6"/>
        <v>0</v>
      </c>
    </row>
    <row r="24" spans="1:36" x14ac:dyDescent="0.25">
      <c r="A24" s="30">
        <v>19</v>
      </c>
      <c r="B24" s="97">
        <f>IF(General!$C$10=1,'Class 1'!D24,'Class 1'!C24)</f>
        <v>0</v>
      </c>
      <c r="C24" s="125"/>
      <c r="D24" s="109"/>
      <c r="E24" s="108">
        <f>IF(C24&lt;&gt;0,VLOOKUP(C24,General!$A$15:$C$114,2,FALSE),0)</f>
        <v>0</v>
      </c>
      <c r="F24" s="108">
        <f>IF(C24&lt;&gt;0,VLOOKUP(C24,General!$A$15:$C$114,3,FALSE),0)</f>
        <v>0</v>
      </c>
      <c r="G24" s="122"/>
      <c r="H24" s="32">
        <f t="shared" si="4"/>
        <v>0</v>
      </c>
      <c r="J24" s="42"/>
      <c r="K24" s="40">
        <v>10</v>
      </c>
      <c r="L24" s="76">
        <f>P24</f>
        <v>3</v>
      </c>
      <c r="M24" s="79">
        <f>LOOKUP(K24,$A$6:$B$21)</f>
        <v>0</v>
      </c>
      <c r="N24" s="41">
        <f>LOOKUP(K24,$A$6:$E$21)</f>
        <v>0</v>
      </c>
      <c r="O24" s="31"/>
      <c r="P24" s="119">
        <v>3</v>
      </c>
      <c r="Q24" s="23"/>
      <c r="R24" s="23"/>
      <c r="S24" s="23"/>
      <c r="T24" s="23"/>
      <c r="U24" s="9">
        <f>+General!I11</f>
        <v>0</v>
      </c>
      <c r="V24" s="24"/>
      <c r="W24" s="23"/>
      <c r="X24" s="23"/>
      <c r="Y24" s="36"/>
      <c r="Z24" s="23"/>
      <c r="AA24" s="24"/>
      <c r="AB24" s="24"/>
      <c r="AC24" s="23"/>
      <c r="AE24" s="25">
        <v>19</v>
      </c>
      <c r="AF24" s="26"/>
      <c r="AG24" s="27">
        <f t="shared" si="5"/>
        <v>0</v>
      </c>
      <c r="AH24" s="28">
        <f t="shared" si="6"/>
        <v>0</v>
      </c>
      <c r="AI24" s="28">
        <f t="shared" si="6"/>
        <v>0</v>
      </c>
      <c r="AJ24" s="29">
        <f t="shared" si="6"/>
        <v>0</v>
      </c>
    </row>
    <row r="25" spans="1:36" x14ac:dyDescent="0.25">
      <c r="A25" s="30">
        <v>20</v>
      </c>
      <c r="B25" s="97">
        <f>IF(General!$C$10=1,'Class 1'!D25,'Class 1'!C25)</f>
        <v>0</v>
      </c>
      <c r="C25" s="125"/>
      <c r="D25" s="109"/>
      <c r="E25" s="108">
        <f>IF(C25&lt;&gt;0,VLOOKUP(C25,General!$A$15:$C$114,2,FALSE),0)</f>
        <v>0</v>
      </c>
      <c r="F25" s="108">
        <f>IF(C25&lt;&gt;0,VLOOKUP(C25,General!$A$15:$C$114,3,FALSE),0)</f>
        <v>0</v>
      </c>
      <c r="G25" s="122"/>
      <c r="H25" s="32">
        <f t="shared" si="4"/>
        <v>0</v>
      </c>
      <c r="J25" s="43"/>
      <c r="K25" s="44">
        <v>15</v>
      </c>
      <c r="L25" s="77">
        <f>P25</f>
        <v>1</v>
      </c>
      <c r="M25" s="80">
        <f>LOOKUP(K25,$A$6:$B$21)</f>
        <v>0</v>
      </c>
      <c r="N25" s="45">
        <f>LOOKUP(K25,$A$6:$E$21)</f>
        <v>0</v>
      </c>
      <c r="O25" s="69"/>
      <c r="P25" s="120">
        <v>1</v>
      </c>
      <c r="Q25" s="23"/>
      <c r="R25" s="46"/>
      <c r="S25" s="46"/>
      <c r="T25" s="12" t="s">
        <v>3</v>
      </c>
      <c r="U25" s="34" t="s">
        <v>4</v>
      </c>
      <c r="V25" s="35" t="s">
        <v>17</v>
      </c>
      <c r="W25" s="11" t="s">
        <v>2</v>
      </c>
      <c r="X25" s="23"/>
      <c r="AE25" s="25">
        <v>20</v>
      </c>
      <c r="AF25" s="26"/>
      <c r="AG25" s="27">
        <f t="shared" si="5"/>
        <v>0</v>
      </c>
      <c r="AH25" s="28">
        <f t="shared" si="6"/>
        <v>0</v>
      </c>
      <c r="AI25" s="28">
        <f t="shared" si="6"/>
        <v>0</v>
      </c>
      <c r="AJ25" s="29">
        <f t="shared" si="6"/>
        <v>0</v>
      </c>
    </row>
    <row r="26" spans="1:36" x14ac:dyDescent="0.25">
      <c r="A26" s="30">
        <v>21</v>
      </c>
      <c r="B26" s="97">
        <f>IF(General!$C$10=1,'Class 1'!D26,'Class 1'!C26)</f>
        <v>0</v>
      </c>
      <c r="C26" s="125"/>
      <c r="D26" s="109"/>
      <c r="E26" s="108">
        <f>IF(C26&lt;&gt;0,VLOOKUP(C26,General!$A$15:$C$114,2,FALSE),0)</f>
        <v>0</v>
      </c>
      <c r="F26" s="108">
        <f>IF(C26&lt;&gt;0,VLOOKUP(C26,General!$A$15:$C$114,3,FALSE),0)</f>
        <v>0</v>
      </c>
      <c r="G26" s="122"/>
      <c r="H26" s="32">
        <f t="shared" si="4"/>
        <v>0</v>
      </c>
      <c r="M26" s="23"/>
      <c r="N26" s="23"/>
      <c r="O26" s="23"/>
      <c r="P26" s="23"/>
      <c r="Q26" s="23"/>
      <c r="R26" s="49"/>
      <c r="S26" s="91">
        <f>W26</f>
        <v>1</v>
      </c>
      <c r="T26" s="99">
        <f xml:space="preserve"> IF(P22 =1, M22, IF(P23 =1, M23, IF(P24 =1, M24, IF(P25 =1, M25, ""))))</f>
        <v>0</v>
      </c>
      <c r="U26" s="83">
        <f xml:space="preserve"> IF(P22 =1, N22, IF(P23 =1, N23, IF(P24 =1, N24, IF(P25 =1, N25, ""))))</f>
        <v>0</v>
      </c>
      <c r="V26" s="84"/>
      <c r="W26" s="115">
        <v>1</v>
      </c>
      <c r="X26" s="23"/>
      <c r="Y26" s="50"/>
      <c r="Z26" s="59"/>
      <c r="AA26" s="60"/>
      <c r="AB26" s="60"/>
      <c r="AC26" s="61"/>
      <c r="AE26" s="25">
        <v>21</v>
      </c>
      <c r="AF26" s="26"/>
      <c r="AG26" s="27">
        <f t="shared" si="5"/>
        <v>0</v>
      </c>
      <c r="AH26" s="28">
        <f t="shared" si="6"/>
        <v>0</v>
      </c>
      <c r="AI26" s="28">
        <f t="shared" si="6"/>
        <v>0</v>
      </c>
      <c r="AJ26" s="29">
        <f t="shared" si="6"/>
        <v>0</v>
      </c>
    </row>
    <row r="27" spans="1:36" x14ac:dyDescent="0.25">
      <c r="A27" s="30">
        <v>22</v>
      </c>
      <c r="B27" s="97">
        <f>IF(General!$C$10=1,'Class 1'!D27,'Class 1'!C27)</f>
        <v>0</v>
      </c>
      <c r="C27" s="125"/>
      <c r="D27" s="109"/>
      <c r="E27" s="108">
        <f>IF(C27&lt;&gt;0,VLOOKUP(C27,General!$A$15:$C$114,2,FALSE),0)</f>
        <v>0</v>
      </c>
      <c r="F27" s="108">
        <f>IF(C27&lt;&gt;0,VLOOKUP(C27,General!$A$15:$C$114,3,FALSE),0)</f>
        <v>0</v>
      </c>
      <c r="G27" s="122"/>
      <c r="H27" s="32">
        <f t="shared" si="4"/>
        <v>0</v>
      </c>
      <c r="M27" s="23"/>
      <c r="N27" s="9">
        <f>General!I8</f>
        <v>0</v>
      </c>
      <c r="O27" s="9"/>
      <c r="P27" s="23"/>
      <c r="Q27" s="23"/>
      <c r="R27" s="81" t="s">
        <v>14</v>
      </c>
      <c r="S27" s="92">
        <f>W27</f>
        <v>4</v>
      </c>
      <c r="T27" s="100">
        <f xml:space="preserve"> IF(P29 =1, M29, IF(P30 = 1, M30, IF(P31 =1, M31, IF(P32 =1, M32, ""))))</f>
        <v>0</v>
      </c>
      <c r="U27" s="86">
        <f xml:space="preserve"> IF(P29 =1, N29, IF(P30 = 1, N30, IF(P31 =1, N31, IF(P32 =1, N32, ""))))</f>
        <v>0</v>
      </c>
      <c r="V27" s="87"/>
      <c r="W27" s="116">
        <v>4</v>
      </c>
      <c r="X27" s="23"/>
      <c r="Y27" s="50"/>
      <c r="Z27" s="58"/>
      <c r="AA27" s="58"/>
      <c r="AB27" s="58"/>
      <c r="AC27" s="62"/>
      <c r="AE27" s="25">
        <v>22</v>
      </c>
      <c r="AF27" s="26"/>
      <c r="AG27" s="27">
        <f t="shared" si="5"/>
        <v>0</v>
      </c>
      <c r="AH27" s="28">
        <f t="shared" si="6"/>
        <v>0</v>
      </c>
      <c r="AI27" s="28">
        <f t="shared" si="6"/>
        <v>0</v>
      </c>
      <c r="AJ27" s="29">
        <f t="shared" si="6"/>
        <v>0</v>
      </c>
    </row>
    <row r="28" spans="1:36" x14ac:dyDescent="0.25">
      <c r="A28" s="30">
        <v>23</v>
      </c>
      <c r="B28" s="97">
        <f>IF(General!$C$10=1,'Class 1'!D28,'Class 1'!C28)</f>
        <v>0</v>
      </c>
      <c r="C28" s="125"/>
      <c r="D28" s="109"/>
      <c r="E28" s="108">
        <f>IF(C28&lt;&gt;0,VLOOKUP(C28,General!$A$15:$C$114,2,FALSE),0)</f>
        <v>0</v>
      </c>
      <c r="F28" s="108">
        <f>IF(C28&lt;&gt;0,VLOOKUP(C28,General!$A$15:$C$114,3,FALSE),0)</f>
        <v>0</v>
      </c>
      <c r="G28" s="122"/>
      <c r="H28" s="32">
        <f t="shared" si="4"/>
        <v>0</v>
      </c>
      <c r="J28" s="33"/>
      <c r="K28" s="33"/>
      <c r="L28" s="33"/>
      <c r="M28" s="12" t="s">
        <v>3</v>
      </c>
      <c r="N28" s="34" t="s">
        <v>4</v>
      </c>
      <c r="O28" s="35" t="s">
        <v>17</v>
      </c>
      <c r="P28" s="11" t="s">
        <v>2</v>
      </c>
      <c r="Q28" s="23"/>
      <c r="R28" s="53"/>
      <c r="S28" s="93">
        <f>W28</f>
        <v>3</v>
      </c>
      <c r="T28" s="100">
        <f xml:space="preserve"> IF(P29 =2, M29, IF(P30 = 2, M30, IF(P31 =2, M31, IF(P32 =2, M32, ""))))</f>
        <v>0</v>
      </c>
      <c r="U28" s="86">
        <f xml:space="preserve"> IF(P29 =2, N29, IF(P30 = 2, N30, IF(P31 =2, N31, IF(P32 =2, N32, ""))))</f>
        <v>0</v>
      </c>
      <c r="V28" s="87"/>
      <c r="W28" s="116">
        <v>3</v>
      </c>
      <c r="X28" s="23"/>
      <c r="Y28" s="50"/>
      <c r="Z28" s="58"/>
      <c r="AA28" s="58"/>
      <c r="AB28" s="58"/>
      <c r="AC28" s="62"/>
      <c r="AE28" s="25">
        <v>23</v>
      </c>
      <c r="AF28" s="26"/>
      <c r="AG28" s="27">
        <f t="shared" si="5"/>
        <v>0</v>
      </c>
      <c r="AH28" s="28">
        <f t="shared" si="6"/>
        <v>0</v>
      </c>
      <c r="AI28" s="28">
        <f t="shared" si="6"/>
        <v>0</v>
      </c>
      <c r="AJ28" s="29">
        <f t="shared" si="6"/>
        <v>0</v>
      </c>
    </row>
    <row r="29" spans="1:36" x14ac:dyDescent="0.25">
      <c r="A29" s="30">
        <v>24</v>
      </c>
      <c r="B29" s="97">
        <f>IF(General!$C$10=1,'Class 1'!D29,'Class 1'!C29)</f>
        <v>0</v>
      </c>
      <c r="C29" s="125"/>
      <c r="D29" s="109"/>
      <c r="E29" s="108">
        <f>IF(C29&lt;&gt;0,VLOOKUP(C29,General!$A$15:$C$114,2,FALSE),0)</f>
        <v>0</v>
      </c>
      <c r="F29" s="108">
        <f>IF(C29&lt;&gt;0,VLOOKUP(C29,General!$A$15:$C$114,3,FALSE),0)</f>
        <v>0</v>
      </c>
      <c r="G29" s="122"/>
      <c r="H29" s="32">
        <f t="shared" si="4"/>
        <v>0</v>
      </c>
      <c r="J29" s="33"/>
      <c r="K29" s="37">
        <v>3</v>
      </c>
      <c r="L29" s="75">
        <f>P29</f>
        <v>2</v>
      </c>
      <c r="M29" s="78">
        <f>LOOKUP(K29,$A$6:$B$21)</f>
        <v>0</v>
      </c>
      <c r="N29" s="38">
        <f>LOOKUP(K29,$A$6:$E$21)</f>
        <v>0</v>
      </c>
      <c r="O29" s="21"/>
      <c r="P29" s="118">
        <v>2</v>
      </c>
      <c r="Q29" s="23"/>
      <c r="R29" s="57"/>
      <c r="S29" s="92">
        <f>W29</f>
        <v>2</v>
      </c>
      <c r="T29" s="101">
        <f xml:space="preserve"> IF(P22 =2, M22, IF(P23 =2, M23, IF(P24 =2, M24, IF(P25 =2, M25, ""))))</f>
        <v>0</v>
      </c>
      <c r="U29" s="89">
        <f xml:space="preserve"> IF(P22 =2, N22, IF(P23 =2, N23, IF(P24 =2, N24, IF(P25 =2, N25, ""))))</f>
        <v>0</v>
      </c>
      <c r="V29" s="90"/>
      <c r="W29" s="117">
        <v>2</v>
      </c>
      <c r="X29" s="23"/>
      <c r="Y29" s="50"/>
      <c r="Z29" s="58"/>
      <c r="AA29" s="58"/>
      <c r="AB29" s="58"/>
      <c r="AC29" s="62"/>
      <c r="AE29" s="25">
        <v>24</v>
      </c>
      <c r="AF29" s="26"/>
      <c r="AG29" s="27">
        <f t="shared" si="5"/>
        <v>0</v>
      </c>
      <c r="AH29" s="28">
        <f t="shared" si="6"/>
        <v>0</v>
      </c>
      <c r="AI29" s="28">
        <f t="shared" si="6"/>
        <v>0</v>
      </c>
      <c r="AJ29" s="29">
        <f t="shared" si="6"/>
        <v>0</v>
      </c>
    </row>
    <row r="30" spans="1:36" x14ac:dyDescent="0.25">
      <c r="A30" s="30">
        <v>25</v>
      </c>
      <c r="B30" s="97">
        <f>IF(General!$C$10=1,'Class 1'!D30,'Class 1'!C30)</f>
        <v>0</v>
      </c>
      <c r="C30" s="125"/>
      <c r="D30" s="109"/>
      <c r="E30" s="108">
        <f>IF(C30&lt;&gt;0,VLOOKUP(C30,General!$A$15:$C$114,2,FALSE),0)</f>
        <v>0</v>
      </c>
      <c r="F30" s="108">
        <f>IF(C30&lt;&gt;0,VLOOKUP(C30,General!$A$15:$C$114,3,FALSE),0)</f>
        <v>0</v>
      </c>
      <c r="G30" s="122"/>
      <c r="H30" s="32">
        <f t="shared" si="4"/>
        <v>0</v>
      </c>
      <c r="J30" s="39" t="s">
        <v>15</v>
      </c>
      <c r="K30" s="40">
        <v>6</v>
      </c>
      <c r="L30" s="76">
        <f>P30</f>
        <v>4</v>
      </c>
      <c r="M30" s="79">
        <f>LOOKUP(K30,$A$6:$B$21)</f>
        <v>0</v>
      </c>
      <c r="N30" s="41">
        <f>LOOKUP(K30,$A$6:$E$21)</f>
        <v>0</v>
      </c>
      <c r="O30" s="31"/>
      <c r="P30" s="119">
        <v>4</v>
      </c>
      <c r="Q30" s="23"/>
      <c r="R30" s="23"/>
      <c r="S30" s="23"/>
      <c r="T30" s="23"/>
      <c r="U30" s="23"/>
      <c r="V30" s="23"/>
      <c r="W30" s="23"/>
      <c r="X30" s="23"/>
      <c r="Y30" s="36"/>
      <c r="Z30" s="58"/>
      <c r="AA30" s="58"/>
      <c r="AB30" s="58"/>
      <c r="AC30" s="62"/>
      <c r="AE30" s="25">
        <v>25</v>
      </c>
      <c r="AF30" s="26"/>
      <c r="AG30" s="27">
        <f t="shared" si="5"/>
        <v>0</v>
      </c>
      <c r="AH30" s="28">
        <f t="shared" si="6"/>
        <v>0</v>
      </c>
      <c r="AI30" s="28">
        <f t="shared" si="6"/>
        <v>0</v>
      </c>
      <c r="AJ30" s="29">
        <f t="shared" si="6"/>
        <v>0</v>
      </c>
    </row>
    <row r="31" spans="1:36" x14ac:dyDescent="0.25">
      <c r="A31" s="30">
        <v>26</v>
      </c>
      <c r="B31" s="97">
        <f>IF(General!$C$10=1,'Class 1'!D31,'Class 1'!C31)</f>
        <v>0</v>
      </c>
      <c r="C31" s="125"/>
      <c r="D31" s="109"/>
      <c r="E31" s="108">
        <f>IF(C31&lt;&gt;0,VLOOKUP(C31,General!$A$15:$C$114,2,FALSE),0)</f>
        <v>0</v>
      </c>
      <c r="F31" s="108">
        <f>IF(C31&lt;&gt;0,VLOOKUP(C31,General!$A$15:$C$114,3,FALSE),0)</f>
        <v>0</v>
      </c>
      <c r="G31" s="122"/>
      <c r="H31" s="32">
        <f t="shared" si="4"/>
        <v>0</v>
      </c>
      <c r="J31" s="42"/>
      <c r="K31" s="40">
        <v>11</v>
      </c>
      <c r="L31" s="76">
        <f>P31</f>
        <v>1</v>
      </c>
      <c r="M31" s="79">
        <f>LOOKUP(K31,$A$6:$B$21)</f>
        <v>0</v>
      </c>
      <c r="N31" s="41">
        <f>LOOKUP(K31,$A$6:$E$21)</f>
        <v>0</v>
      </c>
      <c r="O31" s="31"/>
      <c r="P31" s="119">
        <v>1</v>
      </c>
      <c r="Q31" s="23"/>
      <c r="R31" s="23"/>
      <c r="X31" s="23"/>
      <c r="Y31" s="36"/>
      <c r="Z31" s="58"/>
      <c r="AA31" s="58"/>
      <c r="AB31" s="58"/>
      <c r="AC31" s="58"/>
      <c r="AE31" s="25">
        <v>26</v>
      </c>
      <c r="AF31" s="26"/>
      <c r="AG31" s="27">
        <f t="shared" si="5"/>
        <v>0</v>
      </c>
      <c r="AH31" s="28">
        <f t="shared" si="6"/>
        <v>0</v>
      </c>
      <c r="AI31" s="28">
        <f t="shared" si="6"/>
        <v>0</v>
      </c>
      <c r="AJ31" s="29">
        <f t="shared" si="6"/>
        <v>0</v>
      </c>
    </row>
    <row r="32" spans="1:36" x14ac:dyDescent="0.25">
      <c r="A32" s="30">
        <v>27</v>
      </c>
      <c r="B32" s="97">
        <f>IF(General!$C$10=1,'Class 1'!D32,'Class 1'!C32)</f>
        <v>0</v>
      </c>
      <c r="C32" s="125"/>
      <c r="D32" s="109"/>
      <c r="E32" s="108">
        <f>IF(C32&lt;&gt;0,VLOOKUP(C32,General!$A$15:$C$114,2,FALSE),0)</f>
        <v>0</v>
      </c>
      <c r="F32" s="108">
        <f>IF(C32&lt;&gt;0,VLOOKUP(C32,General!$A$15:$C$114,3,FALSE),0)</f>
        <v>0</v>
      </c>
      <c r="G32" s="122"/>
      <c r="H32" s="32">
        <f t="shared" si="4"/>
        <v>0</v>
      </c>
      <c r="J32" s="43"/>
      <c r="K32" s="44">
        <v>14</v>
      </c>
      <c r="L32" s="77">
        <f>P32</f>
        <v>3</v>
      </c>
      <c r="M32" s="80">
        <f>LOOKUP(K32,$A$6:$B$21)</f>
        <v>0</v>
      </c>
      <c r="N32" s="45">
        <f>LOOKUP(K32,$A$6:$E$21)</f>
        <v>0</v>
      </c>
      <c r="O32" s="69"/>
      <c r="P32" s="120">
        <v>3</v>
      </c>
      <c r="Q32" s="23"/>
      <c r="R32" s="23"/>
      <c r="S32" s="23"/>
      <c r="T32" s="23"/>
      <c r="U32" s="23"/>
      <c r="V32" s="23"/>
      <c r="W32" s="23"/>
      <c r="X32" s="23"/>
      <c r="Y32" s="36"/>
      <c r="Z32" s="23"/>
      <c r="AA32" s="23"/>
      <c r="AB32" s="23"/>
      <c r="AC32" s="23"/>
      <c r="AE32" s="25">
        <v>27</v>
      </c>
      <c r="AF32" s="26"/>
      <c r="AG32" s="27">
        <f t="shared" si="5"/>
        <v>0</v>
      </c>
      <c r="AH32" s="28">
        <f t="shared" si="6"/>
        <v>0</v>
      </c>
      <c r="AI32" s="28">
        <f t="shared" si="6"/>
        <v>0</v>
      </c>
      <c r="AJ32" s="29">
        <f t="shared" si="6"/>
        <v>0</v>
      </c>
    </row>
    <row r="33" spans="1:36" x14ac:dyDescent="0.25">
      <c r="A33" s="30">
        <v>28</v>
      </c>
      <c r="B33" s="97">
        <f>IF(General!$C$10=1,'Class 1'!D33,'Class 1'!C33)</f>
        <v>0</v>
      </c>
      <c r="C33" s="125"/>
      <c r="D33" s="109"/>
      <c r="E33" s="108">
        <f>IF(C33&lt;&gt;0,VLOOKUP(C33,General!$A$15:$C$114,2,FALSE),0)</f>
        <v>0</v>
      </c>
      <c r="F33" s="108">
        <f>IF(C33&lt;&gt;0,VLOOKUP(C33,General!$A$15:$C$114,3,FALSE),0)</f>
        <v>0</v>
      </c>
      <c r="G33" s="122"/>
      <c r="H33" s="32">
        <f t="shared" si="4"/>
        <v>0</v>
      </c>
      <c r="AE33" s="25">
        <v>28</v>
      </c>
      <c r="AF33" s="26"/>
      <c r="AG33" s="27">
        <f t="shared" si="5"/>
        <v>0</v>
      </c>
      <c r="AH33" s="28">
        <f t="shared" si="6"/>
        <v>0</v>
      </c>
      <c r="AI33" s="28">
        <f t="shared" si="6"/>
        <v>0</v>
      </c>
      <c r="AJ33" s="29">
        <f t="shared" si="6"/>
        <v>0</v>
      </c>
    </row>
    <row r="34" spans="1:36" x14ac:dyDescent="0.25">
      <c r="A34" s="30">
        <v>29</v>
      </c>
      <c r="B34" s="97">
        <f>IF(General!$C$10=1,'Class 1'!D34,'Class 1'!C34)</f>
        <v>0</v>
      </c>
      <c r="C34" s="125"/>
      <c r="D34" s="109"/>
      <c r="E34" s="108">
        <f>IF(C34&lt;&gt;0,VLOOKUP(C34,General!$A$15:$C$114,2,FALSE),0)</f>
        <v>0</v>
      </c>
      <c r="F34" s="108">
        <f>IF(C34&lt;&gt;0,VLOOKUP(C34,General!$A$15:$C$114,3,FALSE),0)</f>
        <v>0</v>
      </c>
      <c r="G34" s="122"/>
      <c r="H34" s="32">
        <f t="shared" si="4"/>
        <v>0</v>
      </c>
      <c r="AE34" s="25">
        <v>29</v>
      </c>
      <c r="AF34" s="26"/>
      <c r="AG34" s="27">
        <f t="shared" si="5"/>
        <v>0</v>
      </c>
      <c r="AH34" s="28">
        <f t="shared" si="6"/>
        <v>0</v>
      </c>
      <c r="AI34" s="28">
        <f t="shared" si="6"/>
        <v>0</v>
      </c>
      <c r="AJ34" s="29">
        <f t="shared" si="6"/>
        <v>0</v>
      </c>
    </row>
    <row r="35" spans="1:36" x14ac:dyDescent="0.25">
      <c r="A35" s="30">
        <v>30</v>
      </c>
      <c r="B35" s="97">
        <f>IF(General!$C$10=1,'Class 1'!D35,'Class 1'!C35)</f>
        <v>0</v>
      </c>
      <c r="C35" s="125"/>
      <c r="D35" s="109"/>
      <c r="E35" s="108">
        <f>IF(C35&lt;&gt;0,VLOOKUP(C35,General!$A$15:$C$114,2,FALSE),0)</f>
        <v>0</v>
      </c>
      <c r="F35" s="108">
        <f>IF(C35&lt;&gt;0,VLOOKUP(C35,General!$A$15:$C$114,3,FALSE),0)</f>
        <v>0</v>
      </c>
      <c r="G35" s="122"/>
      <c r="H35" s="32">
        <f t="shared" si="4"/>
        <v>0</v>
      </c>
      <c r="J35" s="63"/>
      <c r="O35" s="64"/>
      <c r="AE35" s="25">
        <v>30</v>
      </c>
      <c r="AF35" s="26"/>
      <c r="AG35" s="27">
        <f t="shared" si="5"/>
        <v>0</v>
      </c>
      <c r="AH35" s="28">
        <f t="shared" si="6"/>
        <v>0</v>
      </c>
      <c r="AI35" s="28">
        <f t="shared" si="6"/>
        <v>0</v>
      </c>
      <c r="AJ35" s="29">
        <f t="shared" si="6"/>
        <v>0</v>
      </c>
    </row>
    <row r="36" spans="1:36" x14ac:dyDescent="0.25">
      <c r="A36" s="30">
        <v>31</v>
      </c>
      <c r="B36" s="97">
        <f>IF(General!$C$10=1,'Class 1'!D36,'Class 1'!C36)</f>
        <v>0</v>
      </c>
      <c r="C36" s="125"/>
      <c r="D36" s="109"/>
      <c r="E36" s="108">
        <f>IF(C36&lt;&gt;0,VLOOKUP(C36,General!$A$15:$C$114,2,FALSE),0)</f>
        <v>0</v>
      </c>
      <c r="F36" s="108">
        <f>IF(C36&lt;&gt;0,VLOOKUP(C36,General!$A$15:$C$114,3,FALSE),0)</f>
        <v>0</v>
      </c>
      <c r="G36" s="122"/>
      <c r="H36" s="32">
        <f t="shared" si="4"/>
        <v>0</v>
      </c>
      <c r="J36" s="63"/>
      <c r="O36" s="64"/>
      <c r="AE36" s="25">
        <v>31</v>
      </c>
      <c r="AF36" s="26"/>
      <c r="AG36" s="27">
        <f t="shared" si="5"/>
        <v>0</v>
      </c>
      <c r="AH36" s="28">
        <f t="shared" si="6"/>
        <v>0</v>
      </c>
      <c r="AI36" s="28">
        <f t="shared" si="6"/>
        <v>0</v>
      </c>
      <c r="AJ36" s="29">
        <f t="shared" si="6"/>
        <v>0</v>
      </c>
    </row>
    <row r="37" spans="1:36" x14ac:dyDescent="0.25">
      <c r="A37" s="30">
        <v>32</v>
      </c>
      <c r="B37" s="97">
        <f>IF(General!$C$10=1,'Class 1'!D37,'Class 1'!C37)</f>
        <v>0</v>
      </c>
      <c r="C37" s="125"/>
      <c r="D37" s="109"/>
      <c r="E37" s="108">
        <f>IF(C37&lt;&gt;0,VLOOKUP(C37,General!$A$15:$C$114,2,FALSE),0)</f>
        <v>0</v>
      </c>
      <c r="F37" s="108">
        <f>IF(C37&lt;&gt;0,VLOOKUP(C37,General!$A$15:$C$114,3,FALSE),0)</f>
        <v>0</v>
      </c>
      <c r="G37" s="122"/>
      <c r="H37" s="32">
        <f t="shared" si="4"/>
        <v>0</v>
      </c>
      <c r="J37" s="63"/>
      <c r="O37" s="64"/>
      <c r="AE37" s="25">
        <v>32</v>
      </c>
      <c r="AF37" s="26"/>
      <c r="AG37" s="27">
        <f t="shared" si="5"/>
        <v>0</v>
      </c>
      <c r="AH37" s="28">
        <f t="shared" si="6"/>
        <v>0</v>
      </c>
      <c r="AI37" s="28">
        <f t="shared" si="6"/>
        <v>0</v>
      </c>
      <c r="AJ37" s="29">
        <f t="shared" si="6"/>
        <v>0</v>
      </c>
    </row>
    <row r="38" spans="1:36" x14ac:dyDescent="0.25">
      <c r="A38" s="30">
        <v>33</v>
      </c>
      <c r="B38" s="97">
        <f>IF(General!$C$10=1,'Class 1'!D38,'Class 1'!C38)</f>
        <v>0</v>
      </c>
      <c r="C38" s="125"/>
      <c r="D38" s="109"/>
      <c r="E38" s="108">
        <f>IF(C38&lt;&gt;0,VLOOKUP(C38,General!$A$15:$C$114,2,FALSE),0)</f>
        <v>0</v>
      </c>
      <c r="F38" s="108">
        <f>IF(C38&lt;&gt;0,VLOOKUP(C38,General!$A$15:$C$114,3,FALSE),0)</f>
        <v>0</v>
      </c>
      <c r="G38" s="122"/>
      <c r="H38" s="32">
        <f t="shared" si="4"/>
        <v>0</v>
      </c>
      <c r="J38" s="63"/>
      <c r="O38" s="64"/>
      <c r="AE38" s="25">
        <v>33</v>
      </c>
      <c r="AF38" s="26"/>
      <c r="AG38" s="27">
        <f t="shared" si="5"/>
        <v>0</v>
      </c>
      <c r="AH38" s="28">
        <f t="shared" si="6"/>
        <v>0</v>
      </c>
      <c r="AI38" s="28">
        <f t="shared" si="6"/>
        <v>0</v>
      </c>
      <c r="AJ38" s="29">
        <f t="shared" si="6"/>
        <v>0</v>
      </c>
    </row>
    <row r="39" spans="1:36" x14ac:dyDescent="0.25">
      <c r="A39" s="30">
        <v>34</v>
      </c>
      <c r="B39" s="97">
        <f>IF(General!$C$10=1,'Class 1'!D39,'Class 1'!C39)</f>
        <v>0</v>
      </c>
      <c r="C39" s="125"/>
      <c r="D39" s="109"/>
      <c r="E39" s="108">
        <f>IF(C39&lt;&gt;0,VLOOKUP(C39,General!$A$15:$C$114,2,FALSE),0)</f>
        <v>0</v>
      </c>
      <c r="F39" s="108">
        <f>IF(C39&lt;&gt;0,VLOOKUP(C39,General!$A$15:$C$114,3,FALSE),0)</f>
        <v>0</v>
      </c>
      <c r="G39" s="122"/>
      <c r="H39" s="32">
        <f t="shared" si="4"/>
        <v>0</v>
      </c>
      <c r="AE39" s="25">
        <v>34</v>
      </c>
      <c r="AF39" s="26"/>
      <c r="AG39" s="27">
        <f t="shared" si="5"/>
        <v>0</v>
      </c>
      <c r="AH39" s="28">
        <f t="shared" si="6"/>
        <v>0</v>
      </c>
      <c r="AI39" s="28">
        <f t="shared" si="6"/>
        <v>0</v>
      </c>
      <c r="AJ39" s="29">
        <f t="shared" si="6"/>
        <v>0</v>
      </c>
    </row>
    <row r="40" spans="1:36" x14ac:dyDescent="0.25">
      <c r="A40" s="30">
        <v>35</v>
      </c>
      <c r="B40" s="97">
        <f>IF(General!$C$10=1,'Class 1'!D40,'Class 1'!C40)</f>
        <v>0</v>
      </c>
      <c r="C40" s="125"/>
      <c r="D40" s="109"/>
      <c r="E40" s="108">
        <f>IF(C40&lt;&gt;0,VLOOKUP(C40,General!$A$15:$C$114,2,FALSE),0)</f>
        <v>0</v>
      </c>
      <c r="F40" s="108">
        <f>IF(C40&lt;&gt;0,VLOOKUP(C40,General!$A$15:$C$114,3,FALSE),0)</f>
        <v>0</v>
      </c>
      <c r="G40" s="122"/>
      <c r="H40" s="32">
        <f t="shared" si="4"/>
        <v>0</v>
      </c>
      <c r="AE40" s="25">
        <v>35</v>
      </c>
      <c r="AF40" s="26"/>
      <c r="AG40" s="27">
        <f t="shared" si="5"/>
        <v>0</v>
      </c>
      <c r="AH40" s="28">
        <f t="shared" si="6"/>
        <v>0</v>
      </c>
      <c r="AI40" s="28">
        <f t="shared" si="6"/>
        <v>0</v>
      </c>
      <c r="AJ40" s="29">
        <f t="shared" si="6"/>
        <v>0</v>
      </c>
    </row>
    <row r="41" spans="1:36" x14ac:dyDescent="0.25">
      <c r="A41" s="30">
        <v>36</v>
      </c>
      <c r="B41" s="97">
        <f>IF(General!$C$10=1,'Class 1'!D41,'Class 1'!C41)</f>
        <v>0</v>
      </c>
      <c r="C41" s="125"/>
      <c r="D41" s="109"/>
      <c r="E41" s="108">
        <f>IF(C41&lt;&gt;0,VLOOKUP(C41,General!$A$15:$C$114,2,FALSE),0)</f>
        <v>0</v>
      </c>
      <c r="F41" s="108">
        <f>IF(C41&lt;&gt;0,VLOOKUP(C41,General!$A$15:$C$114,3,FALSE),0)</f>
        <v>0</v>
      </c>
      <c r="G41" s="122"/>
      <c r="H41" s="32">
        <f t="shared" si="4"/>
        <v>0</v>
      </c>
      <c r="AE41" s="25">
        <v>36</v>
      </c>
      <c r="AF41" s="26"/>
      <c r="AG41" s="27">
        <f t="shared" si="5"/>
        <v>0</v>
      </c>
      <c r="AH41" s="28">
        <f t="shared" si="6"/>
        <v>0</v>
      </c>
      <c r="AI41" s="28">
        <f t="shared" si="6"/>
        <v>0</v>
      </c>
      <c r="AJ41" s="29">
        <f t="shared" si="6"/>
        <v>0</v>
      </c>
    </row>
    <row r="42" spans="1:36" x14ac:dyDescent="0.25">
      <c r="A42" s="30">
        <v>37</v>
      </c>
      <c r="B42" s="97">
        <f>IF(General!$C$10=1,'Class 1'!D42,'Class 1'!C42)</f>
        <v>0</v>
      </c>
      <c r="C42" s="125"/>
      <c r="D42" s="109"/>
      <c r="E42" s="108">
        <f>IF(C42&lt;&gt;0,VLOOKUP(C42,General!$A$15:$C$114,2,FALSE),0)</f>
        <v>0</v>
      </c>
      <c r="F42" s="108">
        <f>IF(C42&lt;&gt;0,VLOOKUP(C42,General!$A$15:$C$114,3,FALSE),0)</f>
        <v>0</v>
      </c>
      <c r="G42" s="122"/>
      <c r="H42" s="32">
        <f t="shared" si="4"/>
        <v>0</v>
      </c>
      <c r="AE42" s="25">
        <v>37</v>
      </c>
      <c r="AF42" s="26"/>
      <c r="AG42" s="27">
        <f t="shared" si="5"/>
        <v>0</v>
      </c>
      <c r="AH42" s="28">
        <f t="shared" si="6"/>
        <v>0</v>
      </c>
      <c r="AI42" s="28">
        <f t="shared" si="6"/>
        <v>0</v>
      </c>
      <c r="AJ42" s="29">
        <f t="shared" si="6"/>
        <v>0</v>
      </c>
    </row>
    <row r="43" spans="1:36" x14ac:dyDescent="0.25">
      <c r="A43" s="30">
        <v>38</v>
      </c>
      <c r="B43" s="97">
        <f>IF(General!$C$10=1,'Class 1'!D43,'Class 1'!C43)</f>
        <v>0</v>
      </c>
      <c r="C43" s="125"/>
      <c r="D43" s="109"/>
      <c r="E43" s="108">
        <f>IF(C43&lt;&gt;0,VLOOKUP(C43,General!$A$15:$C$114,2,FALSE),0)</f>
        <v>0</v>
      </c>
      <c r="F43" s="108">
        <f>IF(C43&lt;&gt;0,VLOOKUP(C43,General!$A$15:$C$114,3,FALSE),0)</f>
        <v>0</v>
      </c>
      <c r="G43" s="122"/>
      <c r="H43" s="32">
        <f t="shared" si="4"/>
        <v>0</v>
      </c>
      <c r="O43" s="65"/>
      <c r="AE43" s="25">
        <v>38</v>
      </c>
      <c r="AF43" s="26"/>
      <c r="AG43" s="27">
        <f t="shared" si="5"/>
        <v>0</v>
      </c>
      <c r="AH43" s="28">
        <f t="shared" si="6"/>
        <v>0</v>
      </c>
      <c r="AI43" s="28">
        <f t="shared" si="6"/>
        <v>0</v>
      </c>
      <c r="AJ43" s="29">
        <f t="shared" si="6"/>
        <v>0</v>
      </c>
    </row>
    <row r="44" spans="1:36" x14ac:dyDescent="0.25">
      <c r="A44" s="30">
        <v>39</v>
      </c>
      <c r="B44" s="97">
        <f>IF(General!$C$10=1,'Class 1'!D44,'Class 1'!C44)</f>
        <v>0</v>
      </c>
      <c r="C44" s="125"/>
      <c r="D44" s="109"/>
      <c r="E44" s="108">
        <f>IF(C44&lt;&gt;0,VLOOKUP(C44,General!$A$15:$C$114,2,FALSE),0)</f>
        <v>0</v>
      </c>
      <c r="F44" s="108">
        <f>IF(C44&lt;&gt;0,VLOOKUP(C44,General!$A$15:$C$114,3,FALSE),0)</f>
        <v>0</v>
      </c>
      <c r="G44" s="122"/>
      <c r="H44" s="32">
        <f t="shared" si="4"/>
        <v>0</v>
      </c>
      <c r="O44" s="65"/>
      <c r="AE44" s="25">
        <v>39</v>
      </c>
      <c r="AF44" s="26"/>
      <c r="AG44" s="27">
        <f t="shared" si="5"/>
        <v>0</v>
      </c>
      <c r="AH44" s="28">
        <f t="shared" si="6"/>
        <v>0</v>
      </c>
      <c r="AI44" s="28">
        <f t="shared" si="6"/>
        <v>0</v>
      </c>
      <c r="AJ44" s="29">
        <f t="shared" si="6"/>
        <v>0</v>
      </c>
    </row>
    <row r="45" spans="1:36" x14ac:dyDescent="0.25">
      <c r="A45" s="30">
        <v>40</v>
      </c>
      <c r="B45" s="97">
        <f>IF(General!$C$10=1,'Class 1'!D45,'Class 1'!C45)</f>
        <v>0</v>
      </c>
      <c r="C45" s="125"/>
      <c r="D45" s="109"/>
      <c r="E45" s="108">
        <f>IF(C45&lt;&gt;0,VLOOKUP(C45,General!$A$15:$C$114,2,FALSE),0)</f>
        <v>0</v>
      </c>
      <c r="F45" s="108">
        <f>IF(C45&lt;&gt;0,VLOOKUP(C45,General!$A$15:$C$114,3,FALSE),0)</f>
        <v>0</v>
      </c>
      <c r="G45" s="122"/>
      <c r="H45" s="32">
        <f t="shared" si="4"/>
        <v>0</v>
      </c>
      <c r="O45" s="65"/>
      <c r="AE45" s="25">
        <v>40</v>
      </c>
      <c r="AF45" s="26"/>
      <c r="AG45" s="27">
        <f t="shared" si="5"/>
        <v>0</v>
      </c>
      <c r="AH45" s="28">
        <f t="shared" si="6"/>
        <v>0</v>
      </c>
      <c r="AI45" s="28">
        <f t="shared" si="6"/>
        <v>0</v>
      </c>
      <c r="AJ45" s="29">
        <f t="shared" si="6"/>
        <v>0</v>
      </c>
    </row>
    <row r="46" spans="1:36" x14ac:dyDescent="0.25">
      <c r="A46" s="30">
        <v>41</v>
      </c>
      <c r="B46" s="97">
        <f>IF(General!$C$10=1,'Class 1'!D46,'Class 1'!C46)</f>
        <v>0</v>
      </c>
      <c r="C46" s="125"/>
      <c r="D46" s="109"/>
      <c r="E46" s="108">
        <f>IF(C46&lt;&gt;0,VLOOKUP(C46,General!$A$15:$C$114,2,FALSE),0)</f>
        <v>0</v>
      </c>
      <c r="F46" s="108">
        <f>IF(C46&lt;&gt;0,VLOOKUP(C46,General!$A$15:$C$114,3,FALSE),0)</f>
        <v>0</v>
      </c>
      <c r="G46" s="122"/>
      <c r="H46" s="32">
        <f t="shared" si="4"/>
        <v>0</v>
      </c>
      <c r="O46" s="65"/>
      <c r="AE46" s="25">
        <v>41</v>
      </c>
      <c r="AF46" s="26"/>
      <c r="AG46" s="27">
        <f t="shared" si="5"/>
        <v>0</v>
      </c>
      <c r="AH46" s="28">
        <f t="shared" si="6"/>
        <v>0</v>
      </c>
      <c r="AI46" s="28">
        <f t="shared" si="6"/>
        <v>0</v>
      </c>
      <c r="AJ46" s="29">
        <f t="shared" si="6"/>
        <v>0</v>
      </c>
    </row>
    <row r="47" spans="1:36" x14ac:dyDescent="0.25">
      <c r="A47" s="30">
        <v>42</v>
      </c>
      <c r="B47" s="97">
        <f>IF(General!$C$10=1,'Class 1'!D47,'Class 1'!C47)</f>
        <v>0</v>
      </c>
      <c r="C47" s="125"/>
      <c r="D47" s="109"/>
      <c r="E47" s="108">
        <f>IF(C47&lt;&gt;0,VLOOKUP(C47,General!$A$15:$C$114,2,FALSE),0)</f>
        <v>0</v>
      </c>
      <c r="F47" s="108">
        <f>IF(C47&lt;&gt;0,VLOOKUP(C47,General!$A$15:$C$114,3,FALSE),0)</f>
        <v>0</v>
      </c>
      <c r="G47" s="122"/>
      <c r="H47" s="32">
        <f t="shared" si="4"/>
        <v>0</v>
      </c>
      <c r="O47" s="65"/>
      <c r="AE47" s="25">
        <v>42</v>
      </c>
      <c r="AF47" s="26"/>
      <c r="AG47" s="27">
        <f t="shared" si="5"/>
        <v>0</v>
      </c>
      <c r="AH47" s="28">
        <f t="shared" si="6"/>
        <v>0</v>
      </c>
      <c r="AI47" s="28">
        <f t="shared" si="6"/>
        <v>0</v>
      </c>
      <c r="AJ47" s="29">
        <f t="shared" si="6"/>
        <v>0</v>
      </c>
    </row>
    <row r="48" spans="1:36" x14ac:dyDescent="0.25">
      <c r="A48" s="30">
        <v>43</v>
      </c>
      <c r="B48" s="97">
        <f>IF(General!$C$10=1,'Class 1'!D48,'Class 1'!C48)</f>
        <v>0</v>
      </c>
      <c r="C48" s="125"/>
      <c r="D48" s="109"/>
      <c r="E48" s="108">
        <f>IF(C48&lt;&gt;0,VLOOKUP(C48,General!$A$15:$C$114,2,FALSE),0)</f>
        <v>0</v>
      </c>
      <c r="F48" s="108">
        <f>IF(C48&lt;&gt;0,VLOOKUP(C48,General!$A$15:$C$114,3,FALSE),0)</f>
        <v>0</v>
      </c>
      <c r="G48" s="122"/>
      <c r="H48" s="32">
        <f t="shared" si="4"/>
        <v>0</v>
      </c>
      <c r="O48" s="65"/>
      <c r="AE48" s="25">
        <v>43</v>
      </c>
      <c r="AF48" s="26"/>
      <c r="AG48" s="27">
        <f t="shared" si="5"/>
        <v>0</v>
      </c>
      <c r="AH48" s="28">
        <f t="shared" si="6"/>
        <v>0</v>
      </c>
      <c r="AI48" s="28">
        <f t="shared" si="6"/>
        <v>0</v>
      </c>
      <c r="AJ48" s="29">
        <f t="shared" si="6"/>
        <v>0</v>
      </c>
    </row>
    <row r="49" spans="1:36" x14ac:dyDescent="0.25">
      <c r="A49" s="30">
        <v>44</v>
      </c>
      <c r="B49" s="97">
        <f>IF(General!$C$10=1,'Class 1'!D49,'Class 1'!C49)</f>
        <v>0</v>
      </c>
      <c r="C49" s="125"/>
      <c r="D49" s="109"/>
      <c r="E49" s="108">
        <f>IF(C49&lt;&gt;0,VLOOKUP(C49,General!$A$15:$C$114,2,FALSE),0)</f>
        <v>0</v>
      </c>
      <c r="F49" s="108">
        <f>IF(C49&lt;&gt;0,VLOOKUP(C49,General!$A$15:$C$114,3,FALSE),0)</f>
        <v>0</v>
      </c>
      <c r="G49" s="122"/>
      <c r="H49" s="32">
        <f t="shared" si="4"/>
        <v>0</v>
      </c>
      <c r="O49" s="65"/>
      <c r="AE49" s="25">
        <v>44</v>
      </c>
      <c r="AF49" s="26"/>
      <c r="AG49" s="27">
        <f t="shared" si="5"/>
        <v>0</v>
      </c>
      <c r="AH49" s="28">
        <f t="shared" si="6"/>
        <v>0</v>
      </c>
      <c r="AI49" s="28">
        <f t="shared" si="6"/>
        <v>0</v>
      </c>
      <c r="AJ49" s="29">
        <f t="shared" si="6"/>
        <v>0</v>
      </c>
    </row>
    <row r="50" spans="1:36" x14ac:dyDescent="0.25">
      <c r="A50" s="30">
        <v>45</v>
      </c>
      <c r="B50" s="97">
        <f>IF(General!$C$10=1,'Class 1'!D50,'Class 1'!C50)</f>
        <v>0</v>
      </c>
      <c r="C50" s="125"/>
      <c r="D50" s="109"/>
      <c r="E50" s="108">
        <f>IF(C50&lt;&gt;0,VLOOKUP(C50,General!$A$15:$C$114,2,FALSE),0)</f>
        <v>0</v>
      </c>
      <c r="F50" s="108">
        <f>IF(C50&lt;&gt;0,VLOOKUP(C50,General!$A$15:$C$114,3,FALSE),0)</f>
        <v>0</v>
      </c>
      <c r="G50" s="122"/>
      <c r="H50" s="32">
        <f t="shared" si="4"/>
        <v>0</v>
      </c>
      <c r="O50" s="65"/>
      <c r="AE50" s="25">
        <v>45</v>
      </c>
      <c r="AF50" s="26"/>
      <c r="AG50" s="27">
        <f t="shared" si="5"/>
        <v>0</v>
      </c>
      <c r="AH50" s="28">
        <f t="shared" si="6"/>
        <v>0</v>
      </c>
      <c r="AI50" s="28">
        <f t="shared" si="6"/>
        <v>0</v>
      </c>
      <c r="AJ50" s="29">
        <f t="shared" si="6"/>
        <v>0</v>
      </c>
    </row>
    <row r="51" spans="1:36" x14ac:dyDescent="0.25">
      <c r="A51" s="30">
        <v>46</v>
      </c>
      <c r="B51" s="97">
        <f>IF(General!$C$10=1,'Class 1'!D51,'Class 1'!C51)</f>
        <v>0</v>
      </c>
      <c r="C51" s="125"/>
      <c r="D51" s="109"/>
      <c r="E51" s="108">
        <f>IF(C51&lt;&gt;0,VLOOKUP(C51,General!$A$15:$C$114,2,FALSE),0)</f>
        <v>0</v>
      </c>
      <c r="F51" s="108">
        <f>IF(C51&lt;&gt;0,VLOOKUP(C51,General!$A$15:$C$114,3,FALSE),0)</f>
        <v>0</v>
      </c>
      <c r="G51" s="122"/>
      <c r="H51" s="32">
        <f t="shared" si="4"/>
        <v>0</v>
      </c>
      <c r="O51" s="65"/>
      <c r="AE51" s="25">
        <v>46</v>
      </c>
      <c r="AF51" s="26"/>
      <c r="AG51" s="27">
        <f t="shared" si="5"/>
        <v>0</v>
      </c>
      <c r="AH51" s="28">
        <f t="shared" si="6"/>
        <v>0</v>
      </c>
      <c r="AI51" s="28">
        <f t="shared" si="6"/>
        <v>0</v>
      </c>
      <c r="AJ51" s="29">
        <f t="shared" si="6"/>
        <v>0</v>
      </c>
    </row>
    <row r="52" spans="1:36" x14ac:dyDescent="0.25">
      <c r="A52" s="30">
        <v>47</v>
      </c>
      <c r="B52" s="97">
        <f>IF(General!$C$10=1,'Class 1'!D52,'Class 1'!C52)</f>
        <v>0</v>
      </c>
      <c r="C52" s="125"/>
      <c r="D52" s="109"/>
      <c r="E52" s="108">
        <f>IF(C52&lt;&gt;0,VLOOKUP(C52,General!$A$15:$C$114,2,FALSE),0)</f>
        <v>0</v>
      </c>
      <c r="F52" s="108">
        <f>IF(C52&lt;&gt;0,VLOOKUP(C52,General!$A$15:$C$114,3,FALSE),0)</f>
        <v>0</v>
      </c>
      <c r="G52" s="122"/>
      <c r="H52" s="32">
        <f t="shared" si="4"/>
        <v>0</v>
      </c>
      <c r="AE52" s="25">
        <v>47</v>
      </c>
      <c r="AF52" s="26"/>
      <c r="AG52" s="27">
        <f t="shared" si="5"/>
        <v>0</v>
      </c>
      <c r="AH52" s="28">
        <f t="shared" si="6"/>
        <v>0</v>
      </c>
      <c r="AI52" s="28">
        <f t="shared" si="6"/>
        <v>0</v>
      </c>
      <c r="AJ52" s="29">
        <f t="shared" si="6"/>
        <v>0</v>
      </c>
    </row>
    <row r="53" spans="1:36" x14ac:dyDescent="0.25">
      <c r="A53" s="30">
        <v>48</v>
      </c>
      <c r="B53" s="97">
        <f>IF(General!$C$10=1,'Class 1'!D53,'Class 1'!C53)</f>
        <v>0</v>
      </c>
      <c r="C53" s="125"/>
      <c r="D53" s="109"/>
      <c r="E53" s="108">
        <f>IF(C53&lt;&gt;0,VLOOKUP(C53,General!$A$15:$C$114,2,FALSE),0)</f>
        <v>0</v>
      </c>
      <c r="F53" s="108">
        <f>IF(C53&lt;&gt;0,VLOOKUP(C53,General!$A$15:$C$114,3,FALSE),0)</f>
        <v>0</v>
      </c>
      <c r="G53" s="122"/>
      <c r="H53" s="32">
        <f t="shared" si="4"/>
        <v>0</v>
      </c>
      <c r="AE53" s="25">
        <v>48</v>
      </c>
      <c r="AF53" s="26"/>
      <c r="AG53" s="27">
        <f t="shared" si="5"/>
        <v>0</v>
      </c>
      <c r="AH53" s="28">
        <f t="shared" si="6"/>
        <v>0</v>
      </c>
      <c r="AI53" s="28">
        <f t="shared" si="6"/>
        <v>0</v>
      </c>
      <c r="AJ53" s="29">
        <f t="shared" si="6"/>
        <v>0</v>
      </c>
    </row>
    <row r="54" spans="1:36" x14ac:dyDescent="0.25">
      <c r="A54" s="30">
        <v>49</v>
      </c>
      <c r="B54" s="97">
        <f>IF(General!$C$10=1,'Class 1'!D54,'Class 1'!C54)</f>
        <v>0</v>
      </c>
      <c r="C54" s="125"/>
      <c r="D54" s="109"/>
      <c r="E54" s="108">
        <f>IF(C54&lt;&gt;0,VLOOKUP(C54,General!$A$15:$C$114,2,FALSE),0)</f>
        <v>0</v>
      </c>
      <c r="F54" s="108">
        <f>IF(C54&lt;&gt;0,VLOOKUP(C54,General!$A$15:$C$114,3,FALSE),0)</f>
        <v>0</v>
      </c>
      <c r="G54" s="122"/>
      <c r="H54" s="32">
        <f t="shared" si="4"/>
        <v>0</v>
      </c>
      <c r="AE54" s="25">
        <v>49</v>
      </c>
      <c r="AF54" s="26"/>
      <c r="AG54" s="27">
        <f t="shared" si="5"/>
        <v>0</v>
      </c>
      <c r="AH54" s="28">
        <f t="shared" ref="AH54:AJ85" si="7">E54</f>
        <v>0</v>
      </c>
      <c r="AI54" s="28">
        <f t="shared" si="7"/>
        <v>0</v>
      </c>
      <c r="AJ54" s="29">
        <f t="shared" si="7"/>
        <v>0</v>
      </c>
    </row>
    <row r="55" spans="1:36" x14ac:dyDescent="0.25">
      <c r="A55" s="30">
        <v>50</v>
      </c>
      <c r="B55" s="97">
        <f>IF(General!$C$10=1,'Class 1'!D55,'Class 1'!C55)</f>
        <v>0</v>
      </c>
      <c r="C55" s="125"/>
      <c r="D55" s="109"/>
      <c r="E55" s="108">
        <f>IF(C55&lt;&gt;0,VLOOKUP(C55,General!$A$15:$C$114,2,FALSE),0)</f>
        <v>0</v>
      </c>
      <c r="F55" s="108">
        <f>IF(C55&lt;&gt;0,VLOOKUP(C55,General!$A$15:$C$114,3,FALSE),0)</f>
        <v>0</v>
      </c>
      <c r="G55" s="122"/>
      <c r="H55" s="32">
        <f t="shared" si="4"/>
        <v>0</v>
      </c>
      <c r="AE55" s="25">
        <v>50</v>
      </c>
      <c r="AF55" s="26"/>
      <c r="AG55" s="27">
        <f t="shared" si="5"/>
        <v>0</v>
      </c>
      <c r="AH55" s="28">
        <f t="shared" si="7"/>
        <v>0</v>
      </c>
      <c r="AI55" s="28">
        <f t="shared" si="7"/>
        <v>0</v>
      </c>
      <c r="AJ55" s="29">
        <f t="shared" si="7"/>
        <v>0</v>
      </c>
    </row>
    <row r="56" spans="1:36" x14ac:dyDescent="0.25">
      <c r="A56" s="30">
        <v>51</v>
      </c>
      <c r="B56" s="97">
        <f>IF(General!$C$10=1,'Class 1'!D56,'Class 1'!C56)</f>
        <v>0</v>
      </c>
      <c r="C56" s="125"/>
      <c r="D56" s="109"/>
      <c r="E56" s="108">
        <f>IF(C56&lt;&gt;0,VLOOKUP(C56,General!$A$15:$C$114,2,FALSE),0)</f>
        <v>0</v>
      </c>
      <c r="F56" s="108">
        <f>IF(C56&lt;&gt;0,VLOOKUP(C56,General!$A$15:$C$114,3,FALSE),0)</f>
        <v>0</v>
      </c>
      <c r="G56" s="122"/>
      <c r="H56" s="32">
        <f t="shared" si="4"/>
        <v>0</v>
      </c>
      <c r="AE56" s="25">
        <v>51</v>
      </c>
      <c r="AF56" s="26"/>
      <c r="AG56" s="27">
        <f t="shared" si="5"/>
        <v>0</v>
      </c>
      <c r="AH56" s="28">
        <f t="shared" si="7"/>
        <v>0</v>
      </c>
      <c r="AI56" s="28">
        <f t="shared" si="7"/>
        <v>0</v>
      </c>
      <c r="AJ56" s="29">
        <f t="shared" si="7"/>
        <v>0</v>
      </c>
    </row>
    <row r="57" spans="1:36" x14ac:dyDescent="0.25">
      <c r="A57" s="30">
        <v>52</v>
      </c>
      <c r="B57" s="97">
        <f>IF(General!$C$10=1,'Class 1'!D57,'Class 1'!C57)</f>
        <v>0</v>
      </c>
      <c r="C57" s="125"/>
      <c r="D57" s="109"/>
      <c r="E57" s="108">
        <f>IF(C57&lt;&gt;0,VLOOKUP(C57,General!$A$15:$C$114,2,FALSE),0)</f>
        <v>0</v>
      </c>
      <c r="F57" s="108">
        <f>IF(C57&lt;&gt;0,VLOOKUP(C57,General!$A$15:$C$114,3,FALSE),0)</f>
        <v>0</v>
      </c>
      <c r="G57" s="122"/>
      <c r="H57" s="32">
        <f t="shared" si="4"/>
        <v>0</v>
      </c>
      <c r="AE57" s="25">
        <v>52</v>
      </c>
      <c r="AF57" s="26"/>
      <c r="AG57" s="27">
        <f t="shared" si="5"/>
        <v>0</v>
      </c>
      <c r="AH57" s="28">
        <f t="shared" si="7"/>
        <v>0</v>
      </c>
      <c r="AI57" s="28">
        <f t="shared" si="7"/>
        <v>0</v>
      </c>
      <c r="AJ57" s="29">
        <f t="shared" si="7"/>
        <v>0</v>
      </c>
    </row>
    <row r="58" spans="1:36" x14ac:dyDescent="0.25">
      <c r="A58" s="30">
        <v>53</v>
      </c>
      <c r="B58" s="97">
        <f>IF(General!$C$10=1,'Class 1'!D58,'Class 1'!C58)</f>
        <v>0</v>
      </c>
      <c r="C58" s="125"/>
      <c r="D58" s="109"/>
      <c r="E58" s="108">
        <f>IF(C58&lt;&gt;0,VLOOKUP(C58,General!$A$15:$C$114,2,FALSE),0)</f>
        <v>0</v>
      </c>
      <c r="F58" s="108">
        <f>IF(C58&lt;&gt;0,VLOOKUP(C58,General!$A$15:$C$114,3,FALSE),0)</f>
        <v>0</v>
      </c>
      <c r="G58" s="122"/>
      <c r="H58" s="32">
        <f t="shared" si="4"/>
        <v>0</v>
      </c>
      <c r="AE58" s="25">
        <v>53</v>
      </c>
      <c r="AF58" s="26"/>
      <c r="AG58" s="27">
        <f t="shared" si="5"/>
        <v>0</v>
      </c>
      <c r="AH58" s="28">
        <f t="shared" si="7"/>
        <v>0</v>
      </c>
      <c r="AI58" s="28">
        <f t="shared" si="7"/>
        <v>0</v>
      </c>
      <c r="AJ58" s="29">
        <f t="shared" si="7"/>
        <v>0</v>
      </c>
    </row>
    <row r="59" spans="1:36" x14ac:dyDescent="0.25">
      <c r="A59" s="30">
        <v>54</v>
      </c>
      <c r="B59" s="97">
        <f>IF(General!$C$10=1,'Class 1'!D59,'Class 1'!C59)</f>
        <v>0</v>
      </c>
      <c r="C59" s="125"/>
      <c r="D59" s="109"/>
      <c r="E59" s="108">
        <f>IF(C59&lt;&gt;0,VLOOKUP(C59,General!$A$15:$C$114,2,FALSE),0)</f>
        <v>0</v>
      </c>
      <c r="F59" s="108">
        <f>IF(C59&lt;&gt;0,VLOOKUP(C59,General!$A$15:$C$114,3,FALSE),0)</f>
        <v>0</v>
      </c>
      <c r="G59" s="122"/>
      <c r="H59" s="32">
        <f t="shared" si="4"/>
        <v>0</v>
      </c>
      <c r="AE59" s="25">
        <v>54</v>
      </c>
      <c r="AF59" s="26"/>
      <c r="AG59" s="27">
        <f t="shared" si="5"/>
        <v>0</v>
      </c>
      <c r="AH59" s="28">
        <f t="shared" si="7"/>
        <v>0</v>
      </c>
      <c r="AI59" s="28">
        <f t="shared" si="7"/>
        <v>0</v>
      </c>
      <c r="AJ59" s="29">
        <f t="shared" si="7"/>
        <v>0</v>
      </c>
    </row>
    <row r="60" spans="1:36" x14ac:dyDescent="0.25">
      <c r="A60" s="30">
        <v>55</v>
      </c>
      <c r="B60" s="97">
        <f>IF(General!$C$10=1,'Class 1'!D60,'Class 1'!C60)</f>
        <v>0</v>
      </c>
      <c r="C60" s="125"/>
      <c r="D60" s="109"/>
      <c r="E60" s="108">
        <f>IF(C60&lt;&gt;0,VLOOKUP(C60,General!$A$15:$C$114,2,FALSE),0)</f>
        <v>0</v>
      </c>
      <c r="F60" s="108">
        <f>IF(C60&lt;&gt;0,VLOOKUP(C60,General!$A$15:$C$114,3,FALSE),0)</f>
        <v>0</v>
      </c>
      <c r="G60" s="122"/>
      <c r="H60" s="32">
        <f t="shared" si="4"/>
        <v>0</v>
      </c>
      <c r="AE60" s="25">
        <v>55</v>
      </c>
      <c r="AF60" s="26"/>
      <c r="AG60" s="27">
        <f t="shared" si="5"/>
        <v>0</v>
      </c>
      <c r="AH60" s="28">
        <f t="shared" si="7"/>
        <v>0</v>
      </c>
      <c r="AI60" s="28">
        <f t="shared" si="7"/>
        <v>0</v>
      </c>
      <c r="AJ60" s="29">
        <f t="shared" si="7"/>
        <v>0</v>
      </c>
    </row>
    <row r="61" spans="1:36" x14ac:dyDescent="0.25">
      <c r="A61" s="30">
        <v>56</v>
      </c>
      <c r="B61" s="97">
        <f>IF(General!$C$10=1,'Class 1'!D61,'Class 1'!C61)</f>
        <v>0</v>
      </c>
      <c r="C61" s="125"/>
      <c r="D61" s="109"/>
      <c r="E61" s="108">
        <f>IF(C61&lt;&gt;0,VLOOKUP(C61,General!$A$15:$C$114,2,FALSE),0)</f>
        <v>0</v>
      </c>
      <c r="F61" s="108">
        <f>IF(C61&lt;&gt;0,VLOOKUP(C61,General!$A$15:$C$114,3,FALSE),0)</f>
        <v>0</v>
      </c>
      <c r="G61" s="122"/>
      <c r="H61" s="32">
        <f t="shared" si="4"/>
        <v>0</v>
      </c>
      <c r="AE61" s="25">
        <v>56</v>
      </c>
      <c r="AF61" s="26"/>
      <c r="AG61" s="27">
        <f t="shared" si="5"/>
        <v>0</v>
      </c>
      <c r="AH61" s="28">
        <f t="shared" si="7"/>
        <v>0</v>
      </c>
      <c r="AI61" s="28">
        <f t="shared" si="7"/>
        <v>0</v>
      </c>
      <c r="AJ61" s="29">
        <f t="shared" si="7"/>
        <v>0</v>
      </c>
    </row>
    <row r="62" spans="1:36" x14ac:dyDescent="0.25">
      <c r="A62" s="30">
        <v>57</v>
      </c>
      <c r="B62" s="97">
        <f>IF(General!$C$10=1,'Class 1'!D62,'Class 1'!C62)</f>
        <v>0</v>
      </c>
      <c r="C62" s="125"/>
      <c r="D62" s="109"/>
      <c r="E62" s="108">
        <f>IF(C62&lt;&gt;0,VLOOKUP(C62,General!$A$15:$C$114,2,FALSE),0)</f>
        <v>0</v>
      </c>
      <c r="F62" s="108">
        <f>IF(C62&lt;&gt;0,VLOOKUP(C62,General!$A$15:$C$114,3,FALSE),0)</f>
        <v>0</v>
      </c>
      <c r="G62" s="122"/>
      <c r="H62" s="32">
        <f t="shared" si="4"/>
        <v>0</v>
      </c>
      <c r="AE62" s="25">
        <v>57</v>
      </c>
      <c r="AF62" s="26"/>
      <c r="AG62" s="27">
        <f t="shared" si="5"/>
        <v>0</v>
      </c>
      <c r="AH62" s="28">
        <f t="shared" si="7"/>
        <v>0</v>
      </c>
      <c r="AI62" s="28">
        <f t="shared" si="7"/>
        <v>0</v>
      </c>
      <c r="AJ62" s="29">
        <f t="shared" si="7"/>
        <v>0</v>
      </c>
    </row>
    <row r="63" spans="1:36" x14ac:dyDescent="0.25">
      <c r="A63" s="30">
        <v>58</v>
      </c>
      <c r="B63" s="97">
        <f>IF(General!$C$10=1,'Class 1'!D63,'Class 1'!C63)</f>
        <v>0</v>
      </c>
      <c r="C63" s="125"/>
      <c r="D63" s="109"/>
      <c r="E63" s="108">
        <f>IF(C63&lt;&gt;0,VLOOKUP(C63,General!$A$15:$C$114,2,FALSE),0)</f>
        <v>0</v>
      </c>
      <c r="F63" s="108">
        <f>IF(C63&lt;&gt;0,VLOOKUP(C63,General!$A$15:$C$114,3,FALSE),0)</f>
        <v>0</v>
      </c>
      <c r="G63" s="122"/>
      <c r="H63" s="32">
        <f t="shared" si="4"/>
        <v>0</v>
      </c>
      <c r="AE63" s="25">
        <v>58</v>
      </c>
      <c r="AF63" s="26"/>
      <c r="AG63" s="27">
        <f t="shared" si="5"/>
        <v>0</v>
      </c>
      <c r="AH63" s="28">
        <f t="shared" si="7"/>
        <v>0</v>
      </c>
      <c r="AI63" s="28">
        <f t="shared" si="7"/>
        <v>0</v>
      </c>
      <c r="AJ63" s="29">
        <f t="shared" si="7"/>
        <v>0</v>
      </c>
    </row>
    <row r="64" spans="1:36" x14ac:dyDescent="0.25">
      <c r="A64" s="30">
        <v>59</v>
      </c>
      <c r="B64" s="97">
        <f>IF(General!$C$10=1,'Class 1'!D64,'Class 1'!C64)</f>
        <v>0</v>
      </c>
      <c r="C64" s="125"/>
      <c r="D64" s="109"/>
      <c r="E64" s="108">
        <f>IF(C64&lt;&gt;0,VLOOKUP(C64,General!$A$15:$C$114,2,FALSE),0)</f>
        <v>0</v>
      </c>
      <c r="F64" s="108">
        <f>IF(C64&lt;&gt;0,VLOOKUP(C64,General!$A$15:$C$114,3,FALSE),0)</f>
        <v>0</v>
      </c>
      <c r="G64" s="122"/>
      <c r="H64" s="32">
        <f t="shared" si="4"/>
        <v>0</v>
      </c>
      <c r="AE64" s="25">
        <v>59</v>
      </c>
      <c r="AF64" s="26"/>
      <c r="AG64" s="27">
        <f t="shared" si="5"/>
        <v>0</v>
      </c>
      <c r="AH64" s="28">
        <f t="shared" si="7"/>
        <v>0</v>
      </c>
      <c r="AI64" s="28">
        <f t="shared" si="7"/>
        <v>0</v>
      </c>
      <c r="AJ64" s="29">
        <f t="shared" si="7"/>
        <v>0</v>
      </c>
    </row>
    <row r="65" spans="1:36" x14ac:dyDescent="0.25">
      <c r="A65" s="30">
        <v>60</v>
      </c>
      <c r="B65" s="97">
        <f>IF(General!$C$10=1,'Class 1'!D65,'Class 1'!C65)</f>
        <v>0</v>
      </c>
      <c r="C65" s="125"/>
      <c r="D65" s="109"/>
      <c r="E65" s="108">
        <f>IF(C65&lt;&gt;0,VLOOKUP(C65,General!$A$15:$C$114,2,FALSE),0)</f>
        <v>0</v>
      </c>
      <c r="F65" s="108">
        <f>IF(C65&lt;&gt;0,VLOOKUP(C65,General!$A$15:$C$114,3,FALSE),0)</f>
        <v>0</v>
      </c>
      <c r="G65" s="122"/>
      <c r="H65" s="32">
        <f t="shared" si="4"/>
        <v>0</v>
      </c>
      <c r="AE65" s="25">
        <v>60</v>
      </c>
      <c r="AF65" s="26"/>
      <c r="AG65" s="27">
        <f t="shared" si="5"/>
        <v>0</v>
      </c>
      <c r="AH65" s="28">
        <f t="shared" si="7"/>
        <v>0</v>
      </c>
      <c r="AI65" s="28">
        <f t="shared" si="7"/>
        <v>0</v>
      </c>
      <c r="AJ65" s="29">
        <f t="shared" si="7"/>
        <v>0</v>
      </c>
    </row>
    <row r="66" spans="1:36" x14ac:dyDescent="0.25">
      <c r="A66" s="30">
        <v>61</v>
      </c>
      <c r="B66" s="97">
        <f>IF(General!$C$10=1,'Class 1'!D66,'Class 1'!C66)</f>
        <v>0</v>
      </c>
      <c r="C66" s="125"/>
      <c r="D66" s="109"/>
      <c r="E66" s="108">
        <f>IF(C66&lt;&gt;0,VLOOKUP(C66,General!$A$15:$C$114,2,FALSE),0)</f>
        <v>0</v>
      </c>
      <c r="F66" s="108">
        <f>IF(C66&lt;&gt;0,VLOOKUP(C66,General!$A$15:$C$114,3,FALSE),0)</f>
        <v>0</v>
      </c>
      <c r="G66" s="122"/>
      <c r="H66" s="32">
        <f t="shared" si="4"/>
        <v>0</v>
      </c>
      <c r="AE66" s="25">
        <v>61</v>
      </c>
      <c r="AF66" s="26"/>
      <c r="AG66" s="27">
        <f t="shared" si="5"/>
        <v>0</v>
      </c>
      <c r="AH66" s="28">
        <f t="shared" si="7"/>
        <v>0</v>
      </c>
      <c r="AI66" s="28">
        <f t="shared" si="7"/>
        <v>0</v>
      </c>
      <c r="AJ66" s="29">
        <f t="shared" si="7"/>
        <v>0</v>
      </c>
    </row>
    <row r="67" spans="1:36" x14ac:dyDescent="0.25">
      <c r="A67" s="30">
        <v>62</v>
      </c>
      <c r="B67" s="97">
        <f>IF(General!$C$10=1,'Class 1'!D67,'Class 1'!C67)</f>
        <v>0</v>
      </c>
      <c r="C67" s="125"/>
      <c r="D67" s="109"/>
      <c r="E67" s="108">
        <f>IF(C67&lt;&gt;0,VLOOKUP(C67,General!$A$15:$C$114,2,FALSE),0)</f>
        <v>0</v>
      </c>
      <c r="F67" s="108">
        <f>IF(C67&lt;&gt;0,VLOOKUP(C67,General!$A$15:$C$114,3,FALSE),0)</f>
        <v>0</v>
      </c>
      <c r="G67" s="122"/>
      <c r="H67" s="32">
        <f t="shared" si="4"/>
        <v>0</v>
      </c>
      <c r="AE67" s="25">
        <v>62</v>
      </c>
      <c r="AF67" s="26"/>
      <c r="AG67" s="27">
        <f t="shared" si="5"/>
        <v>0</v>
      </c>
      <c r="AH67" s="28">
        <f t="shared" si="7"/>
        <v>0</v>
      </c>
      <c r="AI67" s="28">
        <f t="shared" si="7"/>
        <v>0</v>
      </c>
      <c r="AJ67" s="29">
        <f t="shared" si="7"/>
        <v>0</v>
      </c>
    </row>
    <row r="68" spans="1:36" x14ac:dyDescent="0.25">
      <c r="A68" s="30">
        <v>63</v>
      </c>
      <c r="B68" s="97">
        <f>IF(General!$C$10=1,'Class 1'!D68,'Class 1'!C68)</f>
        <v>0</v>
      </c>
      <c r="C68" s="125"/>
      <c r="D68" s="109"/>
      <c r="E68" s="108">
        <f>IF(C68&lt;&gt;0,VLOOKUP(C68,General!$A$15:$C$114,2,FALSE),0)</f>
        <v>0</v>
      </c>
      <c r="F68" s="108">
        <f>IF(C68&lt;&gt;0,VLOOKUP(C68,General!$A$15:$C$114,3,FALSE),0)</f>
        <v>0</v>
      </c>
      <c r="G68" s="122"/>
      <c r="H68" s="32">
        <f t="shared" si="4"/>
        <v>0</v>
      </c>
      <c r="AE68" s="25">
        <v>63</v>
      </c>
      <c r="AF68" s="26"/>
      <c r="AG68" s="27">
        <f t="shared" si="5"/>
        <v>0</v>
      </c>
      <c r="AH68" s="28">
        <f t="shared" si="7"/>
        <v>0</v>
      </c>
      <c r="AI68" s="28">
        <f t="shared" si="7"/>
        <v>0</v>
      </c>
      <c r="AJ68" s="29">
        <f t="shared" si="7"/>
        <v>0</v>
      </c>
    </row>
    <row r="69" spans="1:36" x14ac:dyDescent="0.25">
      <c r="A69" s="30">
        <v>64</v>
      </c>
      <c r="B69" s="97">
        <f>IF(General!$C$10=1,'Class 1'!D69,'Class 1'!C69)</f>
        <v>0</v>
      </c>
      <c r="C69" s="125"/>
      <c r="D69" s="109"/>
      <c r="E69" s="108">
        <f>IF(C69&lt;&gt;0,VLOOKUP(C69,General!$A$15:$C$114,2,FALSE),0)</f>
        <v>0</v>
      </c>
      <c r="F69" s="108">
        <f>IF(C69&lt;&gt;0,VLOOKUP(C69,General!$A$15:$C$114,3,FALSE),0)</f>
        <v>0</v>
      </c>
      <c r="G69" s="122"/>
      <c r="H69" s="32">
        <f t="shared" si="4"/>
        <v>0</v>
      </c>
      <c r="AE69" s="25">
        <v>64</v>
      </c>
      <c r="AF69" s="26"/>
      <c r="AG69" s="27">
        <f t="shared" si="5"/>
        <v>0</v>
      </c>
      <c r="AH69" s="28">
        <f t="shared" si="7"/>
        <v>0</v>
      </c>
      <c r="AI69" s="28">
        <f t="shared" si="7"/>
        <v>0</v>
      </c>
      <c r="AJ69" s="29">
        <f t="shared" si="7"/>
        <v>0</v>
      </c>
    </row>
    <row r="70" spans="1:36" x14ac:dyDescent="0.25">
      <c r="A70" s="30">
        <v>65</v>
      </c>
      <c r="B70" s="97">
        <f>IF(General!$C$10=1,'Class 1'!D70,'Class 1'!C70)</f>
        <v>0</v>
      </c>
      <c r="C70" s="125"/>
      <c r="D70" s="109"/>
      <c r="E70" s="108">
        <f>IF(C70&lt;&gt;0,VLOOKUP(C70,General!$A$15:$C$114,2,FALSE),0)</f>
        <v>0</v>
      </c>
      <c r="F70" s="108">
        <f>IF(C70&lt;&gt;0,VLOOKUP(C70,General!$A$15:$C$114,3,FALSE),0)</f>
        <v>0</v>
      </c>
      <c r="G70" s="122"/>
      <c r="H70" s="32">
        <f t="shared" si="4"/>
        <v>0</v>
      </c>
      <c r="AE70" s="25">
        <v>65</v>
      </c>
      <c r="AF70" s="26"/>
      <c r="AG70" s="27">
        <f t="shared" si="5"/>
        <v>0</v>
      </c>
      <c r="AH70" s="28">
        <f t="shared" si="7"/>
        <v>0</v>
      </c>
      <c r="AI70" s="28">
        <f t="shared" si="7"/>
        <v>0</v>
      </c>
      <c r="AJ70" s="29">
        <f t="shared" si="7"/>
        <v>0</v>
      </c>
    </row>
    <row r="71" spans="1:36" x14ac:dyDescent="0.25">
      <c r="A71" s="30">
        <v>66</v>
      </c>
      <c r="B71" s="97">
        <f>IF(General!$C$10=1,'Class 1'!D71,'Class 1'!C71)</f>
        <v>0</v>
      </c>
      <c r="C71" s="125"/>
      <c r="D71" s="109"/>
      <c r="E71" s="108">
        <f>IF(C71&lt;&gt;0,VLOOKUP(C71,General!$A$15:$C$114,2,FALSE),0)</f>
        <v>0</v>
      </c>
      <c r="F71" s="108">
        <f>IF(C71&lt;&gt;0,VLOOKUP(C71,General!$A$15:$C$114,3,FALSE),0)</f>
        <v>0</v>
      </c>
      <c r="G71" s="122"/>
      <c r="H71" s="32">
        <f t="shared" si="4"/>
        <v>0</v>
      </c>
      <c r="AE71" s="25">
        <v>66</v>
      </c>
      <c r="AF71" s="26"/>
      <c r="AG71" s="27">
        <f t="shared" si="5"/>
        <v>0</v>
      </c>
      <c r="AH71" s="28">
        <f t="shared" si="7"/>
        <v>0</v>
      </c>
      <c r="AI71" s="28">
        <f t="shared" si="7"/>
        <v>0</v>
      </c>
      <c r="AJ71" s="29">
        <f t="shared" si="7"/>
        <v>0</v>
      </c>
    </row>
    <row r="72" spans="1:36" x14ac:dyDescent="0.25">
      <c r="A72" s="30">
        <v>67</v>
      </c>
      <c r="B72" s="97">
        <f>IF(General!$C$10=1,'Class 1'!D72,'Class 1'!C72)</f>
        <v>0</v>
      </c>
      <c r="C72" s="125"/>
      <c r="D72" s="109"/>
      <c r="E72" s="108">
        <f>IF(C72&lt;&gt;0,VLOOKUP(C72,General!$A$15:$C$114,2,FALSE),0)</f>
        <v>0</v>
      </c>
      <c r="F72" s="108">
        <f>IF(C72&lt;&gt;0,VLOOKUP(C72,General!$A$15:$C$114,3,FALSE),0)</f>
        <v>0</v>
      </c>
      <c r="G72" s="122"/>
      <c r="H72" s="32">
        <f t="shared" si="4"/>
        <v>0</v>
      </c>
      <c r="AE72" s="25">
        <v>67</v>
      </c>
      <c r="AF72" s="26"/>
      <c r="AG72" s="27">
        <f t="shared" si="5"/>
        <v>0</v>
      </c>
      <c r="AH72" s="28">
        <f t="shared" si="7"/>
        <v>0</v>
      </c>
      <c r="AI72" s="28">
        <f t="shared" si="7"/>
        <v>0</v>
      </c>
      <c r="AJ72" s="29">
        <f t="shared" si="7"/>
        <v>0</v>
      </c>
    </row>
    <row r="73" spans="1:36" x14ac:dyDescent="0.25">
      <c r="A73" s="30">
        <v>68</v>
      </c>
      <c r="B73" s="97">
        <f>IF(General!$C$10=1,'Class 1'!D73,'Class 1'!C73)</f>
        <v>0</v>
      </c>
      <c r="C73" s="125"/>
      <c r="D73" s="109"/>
      <c r="E73" s="108">
        <f>IF(C73&lt;&gt;0,VLOOKUP(C73,General!$A$15:$C$114,2,FALSE),0)</f>
        <v>0</v>
      </c>
      <c r="F73" s="108">
        <f>IF(C73&lt;&gt;0,VLOOKUP(C73,General!$A$15:$C$114,3,FALSE),0)</f>
        <v>0</v>
      </c>
      <c r="G73" s="122"/>
      <c r="H73" s="32">
        <f t="shared" si="4"/>
        <v>0</v>
      </c>
      <c r="AE73" s="25">
        <v>68</v>
      </c>
      <c r="AF73" s="26"/>
      <c r="AG73" s="27">
        <f t="shared" si="5"/>
        <v>0</v>
      </c>
      <c r="AH73" s="28">
        <f t="shared" si="7"/>
        <v>0</v>
      </c>
      <c r="AI73" s="28">
        <f t="shared" si="7"/>
        <v>0</v>
      </c>
      <c r="AJ73" s="29">
        <f t="shared" si="7"/>
        <v>0</v>
      </c>
    </row>
    <row r="74" spans="1:36" x14ac:dyDescent="0.25">
      <c r="A74" s="30">
        <v>69</v>
      </c>
      <c r="B74" s="97">
        <f>IF(General!$C$10=1,'Class 1'!D74,'Class 1'!C74)</f>
        <v>0</v>
      </c>
      <c r="C74" s="125"/>
      <c r="D74" s="109"/>
      <c r="E74" s="108">
        <f>IF(C74&lt;&gt;0,VLOOKUP(C74,General!$A$15:$C$114,2,FALSE),0)</f>
        <v>0</v>
      </c>
      <c r="F74" s="108">
        <f>IF(C74&lt;&gt;0,VLOOKUP(C74,General!$A$15:$C$114,3,FALSE),0)</f>
        <v>0</v>
      </c>
      <c r="G74" s="122"/>
      <c r="H74" s="32">
        <f t="shared" si="4"/>
        <v>0</v>
      </c>
      <c r="AE74" s="25">
        <v>69</v>
      </c>
      <c r="AF74" s="26"/>
      <c r="AG74" s="27">
        <f t="shared" si="5"/>
        <v>0</v>
      </c>
      <c r="AH74" s="28">
        <f t="shared" si="7"/>
        <v>0</v>
      </c>
      <c r="AI74" s="28">
        <f t="shared" si="7"/>
        <v>0</v>
      </c>
      <c r="AJ74" s="29">
        <f t="shared" si="7"/>
        <v>0</v>
      </c>
    </row>
    <row r="75" spans="1:36" x14ac:dyDescent="0.25">
      <c r="A75" s="30">
        <v>70</v>
      </c>
      <c r="B75" s="97">
        <f>IF(General!$C$10=1,'Class 1'!D75,'Class 1'!C75)</f>
        <v>0</v>
      </c>
      <c r="C75" s="125"/>
      <c r="D75" s="109"/>
      <c r="E75" s="108">
        <f>IF(C75&lt;&gt;0,VLOOKUP(C75,General!$A$15:$C$114,2,FALSE),0)</f>
        <v>0</v>
      </c>
      <c r="F75" s="108">
        <f>IF(C75&lt;&gt;0,VLOOKUP(C75,General!$A$15:$C$114,3,FALSE),0)</f>
        <v>0</v>
      </c>
      <c r="G75" s="122"/>
      <c r="H75" s="32">
        <f t="shared" si="4"/>
        <v>0</v>
      </c>
      <c r="AE75" s="25">
        <v>70</v>
      </c>
      <c r="AF75" s="26"/>
      <c r="AG75" s="27">
        <f t="shared" si="5"/>
        <v>0</v>
      </c>
      <c r="AH75" s="28">
        <f t="shared" si="7"/>
        <v>0</v>
      </c>
      <c r="AI75" s="28">
        <f t="shared" si="7"/>
        <v>0</v>
      </c>
      <c r="AJ75" s="29">
        <f t="shared" si="7"/>
        <v>0</v>
      </c>
    </row>
    <row r="76" spans="1:36" x14ac:dyDescent="0.25">
      <c r="A76" s="30">
        <v>71</v>
      </c>
      <c r="B76" s="97">
        <f>IF(General!$C$10=1,'Class 1'!D76,'Class 1'!C76)</f>
        <v>0</v>
      </c>
      <c r="C76" s="125"/>
      <c r="D76" s="109"/>
      <c r="E76" s="108">
        <f>IF(C76&lt;&gt;0,VLOOKUP(C76,General!$A$15:$C$114,2,FALSE),0)</f>
        <v>0</v>
      </c>
      <c r="F76" s="108">
        <f>IF(C76&lt;&gt;0,VLOOKUP(C76,General!$A$15:$C$114,3,FALSE),0)</f>
        <v>0</v>
      </c>
      <c r="G76" s="122"/>
      <c r="H76" s="32">
        <f t="shared" si="4"/>
        <v>0</v>
      </c>
      <c r="AE76" s="25">
        <v>71</v>
      </c>
      <c r="AF76" s="26"/>
      <c r="AG76" s="27">
        <f t="shared" si="5"/>
        <v>0</v>
      </c>
      <c r="AH76" s="28">
        <f t="shared" si="7"/>
        <v>0</v>
      </c>
      <c r="AI76" s="28">
        <f t="shared" si="7"/>
        <v>0</v>
      </c>
      <c r="AJ76" s="29">
        <f t="shared" si="7"/>
        <v>0</v>
      </c>
    </row>
    <row r="77" spans="1:36" x14ac:dyDescent="0.25">
      <c r="A77" s="30">
        <v>72</v>
      </c>
      <c r="B77" s="97">
        <f>IF(General!$C$10=1,'Class 1'!D77,'Class 1'!C77)</f>
        <v>0</v>
      </c>
      <c r="C77" s="125"/>
      <c r="D77" s="109"/>
      <c r="E77" s="108">
        <f>IF(C77&lt;&gt;0,VLOOKUP(C77,General!$A$15:$C$114,2,FALSE),0)</f>
        <v>0</v>
      </c>
      <c r="F77" s="108">
        <f>IF(C77&lt;&gt;0,VLOOKUP(C77,General!$A$15:$C$114,3,FALSE),0)</f>
        <v>0</v>
      </c>
      <c r="G77" s="122"/>
      <c r="H77" s="32">
        <f t="shared" si="4"/>
        <v>0</v>
      </c>
      <c r="AE77" s="25">
        <v>72</v>
      </c>
      <c r="AF77" s="26"/>
      <c r="AG77" s="27">
        <f t="shared" si="5"/>
        <v>0</v>
      </c>
      <c r="AH77" s="28">
        <f t="shared" si="7"/>
        <v>0</v>
      </c>
      <c r="AI77" s="28">
        <f t="shared" si="7"/>
        <v>0</v>
      </c>
      <c r="AJ77" s="29">
        <f t="shared" si="7"/>
        <v>0</v>
      </c>
    </row>
    <row r="78" spans="1:36" x14ac:dyDescent="0.25">
      <c r="A78" s="30">
        <v>73</v>
      </c>
      <c r="B78" s="97">
        <f>IF(General!$C$10=1,'Class 1'!D78,'Class 1'!C78)</f>
        <v>0</v>
      </c>
      <c r="C78" s="125"/>
      <c r="D78" s="109"/>
      <c r="E78" s="108">
        <f>IF(C78&lt;&gt;0,VLOOKUP(C78,General!$A$15:$C$114,2,FALSE),0)</f>
        <v>0</v>
      </c>
      <c r="F78" s="108">
        <f>IF(C78&lt;&gt;0,VLOOKUP(C78,General!$A$15:$C$114,3,FALSE),0)</f>
        <v>0</v>
      </c>
      <c r="G78" s="122"/>
      <c r="H78" s="32">
        <f t="shared" si="4"/>
        <v>0</v>
      </c>
      <c r="AE78" s="25">
        <v>73</v>
      </c>
      <c r="AF78" s="26"/>
      <c r="AG78" s="27">
        <f t="shared" si="5"/>
        <v>0</v>
      </c>
      <c r="AH78" s="28">
        <f t="shared" si="7"/>
        <v>0</v>
      </c>
      <c r="AI78" s="28">
        <f t="shared" si="7"/>
        <v>0</v>
      </c>
      <c r="AJ78" s="29">
        <f t="shared" si="7"/>
        <v>0</v>
      </c>
    </row>
    <row r="79" spans="1:36" x14ac:dyDescent="0.25">
      <c r="A79" s="30">
        <v>74</v>
      </c>
      <c r="B79" s="97">
        <f>IF(General!$C$10=1,'Class 1'!D79,'Class 1'!C79)</f>
        <v>0</v>
      </c>
      <c r="C79" s="125"/>
      <c r="D79" s="109"/>
      <c r="E79" s="108">
        <f>IF(C79&lt;&gt;0,VLOOKUP(C79,General!$A$15:$C$114,2,FALSE),0)</f>
        <v>0</v>
      </c>
      <c r="F79" s="108">
        <f>IF(C79&lt;&gt;0,VLOOKUP(C79,General!$A$15:$C$114,3,FALSE),0)</f>
        <v>0</v>
      </c>
      <c r="G79" s="122"/>
      <c r="H79" s="32">
        <f t="shared" si="4"/>
        <v>0</v>
      </c>
      <c r="AE79" s="25">
        <v>74</v>
      </c>
      <c r="AF79" s="26"/>
      <c r="AG79" s="27">
        <f t="shared" si="5"/>
        <v>0</v>
      </c>
      <c r="AH79" s="28">
        <f t="shared" si="7"/>
        <v>0</v>
      </c>
      <c r="AI79" s="28">
        <f t="shared" si="7"/>
        <v>0</v>
      </c>
      <c r="AJ79" s="29">
        <f t="shared" si="7"/>
        <v>0</v>
      </c>
    </row>
    <row r="80" spans="1:36" x14ac:dyDescent="0.25">
      <c r="A80" s="30">
        <v>75</v>
      </c>
      <c r="B80" s="97">
        <f>IF(General!$C$10=1,'Class 1'!D80,'Class 1'!C80)</f>
        <v>0</v>
      </c>
      <c r="C80" s="125"/>
      <c r="D80" s="109"/>
      <c r="E80" s="108">
        <f>IF(C80&lt;&gt;0,VLOOKUP(C80,General!$A$15:$C$114,2,FALSE),0)</f>
        <v>0</v>
      </c>
      <c r="F80" s="108">
        <f>IF(C80&lt;&gt;0,VLOOKUP(C80,General!$A$15:$C$114,3,FALSE),0)</f>
        <v>0</v>
      </c>
      <c r="G80" s="122"/>
      <c r="H80" s="32">
        <f t="shared" si="4"/>
        <v>0</v>
      </c>
      <c r="AE80" s="25">
        <v>75</v>
      </c>
      <c r="AF80" s="26"/>
      <c r="AG80" s="27">
        <f t="shared" si="5"/>
        <v>0</v>
      </c>
      <c r="AH80" s="28">
        <f t="shared" si="7"/>
        <v>0</v>
      </c>
      <c r="AI80" s="28">
        <f t="shared" si="7"/>
        <v>0</v>
      </c>
      <c r="AJ80" s="29">
        <f t="shared" si="7"/>
        <v>0</v>
      </c>
    </row>
    <row r="81" spans="1:36" x14ac:dyDescent="0.25">
      <c r="A81" s="30">
        <v>76</v>
      </c>
      <c r="B81" s="97">
        <f>IF(General!$C$10=1,'Class 1'!D81,'Class 1'!C81)</f>
        <v>0</v>
      </c>
      <c r="C81" s="125"/>
      <c r="D81" s="109"/>
      <c r="E81" s="108">
        <f>IF(C81&lt;&gt;0,VLOOKUP(C81,General!$A$15:$C$114,2,FALSE),0)</f>
        <v>0</v>
      </c>
      <c r="F81" s="108">
        <f>IF(C81&lt;&gt;0,VLOOKUP(C81,General!$A$15:$C$114,3,FALSE),0)</f>
        <v>0</v>
      </c>
      <c r="G81" s="122"/>
      <c r="H81" s="32">
        <f t="shared" si="4"/>
        <v>0</v>
      </c>
      <c r="AE81" s="25">
        <v>76</v>
      </c>
      <c r="AF81" s="26"/>
      <c r="AG81" s="27">
        <f t="shared" si="5"/>
        <v>0</v>
      </c>
      <c r="AH81" s="28">
        <f t="shared" si="7"/>
        <v>0</v>
      </c>
      <c r="AI81" s="28">
        <f t="shared" si="7"/>
        <v>0</v>
      </c>
      <c r="AJ81" s="29">
        <f t="shared" si="7"/>
        <v>0</v>
      </c>
    </row>
    <row r="82" spans="1:36" x14ac:dyDescent="0.25">
      <c r="A82" s="30">
        <v>77</v>
      </c>
      <c r="B82" s="97">
        <f>IF(General!$C$10=1,'Class 1'!D82,'Class 1'!C82)</f>
        <v>0</v>
      </c>
      <c r="C82" s="125"/>
      <c r="D82" s="109"/>
      <c r="E82" s="108">
        <f>IF(C82&lt;&gt;0,VLOOKUP(C82,General!$A$15:$C$114,2,FALSE),0)</f>
        <v>0</v>
      </c>
      <c r="F82" s="108">
        <f>IF(C82&lt;&gt;0,VLOOKUP(C82,General!$A$15:$C$114,3,FALSE),0)</f>
        <v>0</v>
      </c>
      <c r="G82" s="122"/>
      <c r="H82" s="32">
        <f t="shared" si="4"/>
        <v>0</v>
      </c>
      <c r="AE82" s="25">
        <v>77</v>
      </c>
      <c r="AF82" s="26"/>
      <c r="AG82" s="27">
        <f t="shared" si="5"/>
        <v>0</v>
      </c>
      <c r="AH82" s="28">
        <f t="shared" si="7"/>
        <v>0</v>
      </c>
      <c r="AI82" s="28">
        <f t="shared" si="7"/>
        <v>0</v>
      </c>
      <c r="AJ82" s="29">
        <f t="shared" si="7"/>
        <v>0</v>
      </c>
    </row>
    <row r="83" spans="1:36" x14ac:dyDescent="0.25">
      <c r="A83" s="30">
        <v>78</v>
      </c>
      <c r="B83" s="97">
        <f>IF(General!$C$10=1,'Class 1'!D83,'Class 1'!C83)</f>
        <v>0</v>
      </c>
      <c r="C83" s="125"/>
      <c r="D83" s="109"/>
      <c r="E83" s="108">
        <f>IF(C83&lt;&gt;0,VLOOKUP(C83,General!$A$15:$C$114,2,FALSE),0)</f>
        <v>0</v>
      </c>
      <c r="F83" s="108">
        <f>IF(C83&lt;&gt;0,VLOOKUP(C83,General!$A$15:$C$114,3,FALSE),0)</f>
        <v>0</v>
      </c>
      <c r="G83" s="122"/>
      <c r="H83" s="32">
        <f t="shared" si="4"/>
        <v>0</v>
      </c>
      <c r="AE83" s="25">
        <v>78</v>
      </c>
      <c r="AF83" s="26"/>
      <c r="AG83" s="27">
        <f t="shared" si="5"/>
        <v>0</v>
      </c>
      <c r="AH83" s="28">
        <f t="shared" si="7"/>
        <v>0</v>
      </c>
      <c r="AI83" s="28">
        <f t="shared" si="7"/>
        <v>0</v>
      </c>
      <c r="AJ83" s="29">
        <f t="shared" si="7"/>
        <v>0</v>
      </c>
    </row>
    <row r="84" spans="1:36" x14ac:dyDescent="0.25">
      <c r="A84" s="30">
        <v>79</v>
      </c>
      <c r="B84" s="97">
        <f>IF(General!$C$10=1,'Class 1'!D84,'Class 1'!C84)</f>
        <v>0</v>
      </c>
      <c r="C84" s="125"/>
      <c r="D84" s="109"/>
      <c r="E84" s="108">
        <f>IF(C84&lt;&gt;0,VLOOKUP(C84,General!$A$15:$C$114,2,FALSE),0)</f>
        <v>0</v>
      </c>
      <c r="F84" s="108">
        <f>IF(C84&lt;&gt;0,VLOOKUP(C84,General!$A$15:$C$114,3,FALSE),0)</f>
        <v>0</v>
      </c>
      <c r="G84" s="122"/>
      <c r="H84" s="32">
        <f t="shared" si="4"/>
        <v>0</v>
      </c>
      <c r="AE84" s="25">
        <v>79</v>
      </c>
      <c r="AF84" s="26"/>
      <c r="AG84" s="27">
        <f t="shared" si="5"/>
        <v>0</v>
      </c>
      <c r="AH84" s="28">
        <f t="shared" si="7"/>
        <v>0</v>
      </c>
      <c r="AI84" s="28">
        <f t="shared" si="7"/>
        <v>0</v>
      </c>
      <c r="AJ84" s="29">
        <f t="shared" si="7"/>
        <v>0</v>
      </c>
    </row>
    <row r="85" spans="1:36" x14ac:dyDescent="0.25">
      <c r="A85" s="30">
        <v>80</v>
      </c>
      <c r="B85" s="97">
        <f>IF(General!$C$10=1,'Class 1'!D85,'Class 1'!C85)</f>
        <v>0</v>
      </c>
      <c r="C85" s="125"/>
      <c r="D85" s="109"/>
      <c r="E85" s="108">
        <f>IF(C85&lt;&gt;0,VLOOKUP(C85,General!$A$15:$C$114,2,FALSE),0)</f>
        <v>0</v>
      </c>
      <c r="F85" s="108">
        <f>IF(C85&lt;&gt;0,VLOOKUP(C85,General!$A$15:$C$114,3,FALSE),0)</f>
        <v>0</v>
      </c>
      <c r="G85" s="122"/>
      <c r="H85" s="32">
        <f t="shared" ref="H85:H105" si="8">IF(G85&gt;0,G85-G$6,0)</f>
        <v>0</v>
      </c>
      <c r="AE85" s="25">
        <v>80</v>
      </c>
      <c r="AF85" s="26"/>
      <c r="AG85" s="27">
        <f t="shared" si="5"/>
        <v>0</v>
      </c>
      <c r="AH85" s="28">
        <f t="shared" si="7"/>
        <v>0</v>
      </c>
      <c r="AI85" s="28">
        <f t="shared" si="7"/>
        <v>0</v>
      </c>
      <c r="AJ85" s="29">
        <f t="shared" si="7"/>
        <v>0</v>
      </c>
    </row>
    <row r="86" spans="1:36" x14ac:dyDescent="0.25">
      <c r="A86" s="30">
        <v>81</v>
      </c>
      <c r="B86" s="97">
        <f>IF(General!$C$10=1,'Class 1'!D86,'Class 1'!C86)</f>
        <v>0</v>
      </c>
      <c r="C86" s="125"/>
      <c r="D86" s="109"/>
      <c r="E86" s="108">
        <f>IF(C86&lt;&gt;0,VLOOKUP(C86,General!$A$15:$C$114,2,FALSE),0)</f>
        <v>0</v>
      </c>
      <c r="F86" s="108">
        <f>IF(C86&lt;&gt;0,VLOOKUP(C86,General!$A$15:$C$114,3,FALSE),0)</f>
        <v>0</v>
      </c>
      <c r="G86" s="122"/>
      <c r="H86" s="32">
        <f t="shared" si="8"/>
        <v>0</v>
      </c>
      <c r="AE86" s="25">
        <v>81</v>
      </c>
      <c r="AF86" s="26"/>
      <c r="AG86" s="27">
        <f t="shared" ref="AG86:AG105" si="9">C86</f>
        <v>0</v>
      </c>
      <c r="AH86" s="28">
        <f t="shared" ref="AH86:AJ105" si="10">E86</f>
        <v>0</v>
      </c>
      <c r="AI86" s="28">
        <f t="shared" si="10"/>
        <v>0</v>
      </c>
      <c r="AJ86" s="29">
        <f t="shared" si="10"/>
        <v>0</v>
      </c>
    </row>
    <row r="87" spans="1:36" x14ac:dyDescent="0.25">
      <c r="A87" s="30">
        <v>82</v>
      </c>
      <c r="B87" s="97">
        <f>IF(General!$C$10=1,'Class 1'!D87,'Class 1'!C87)</f>
        <v>0</v>
      </c>
      <c r="C87" s="125"/>
      <c r="D87" s="109"/>
      <c r="E87" s="108">
        <f>IF(C87&lt;&gt;0,VLOOKUP(C87,General!$A$15:$C$114,2,FALSE),0)</f>
        <v>0</v>
      </c>
      <c r="F87" s="108">
        <f>IF(C87&lt;&gt;0,VLOOKUP(C87,General!$A$15:$C$114,3,FALSE),0)</f>
        <v>0</v>
      </c>
      <c r="G87" s="122"/>
      <c r="H87" s="32">
        <f t="shared" si="8"/>
        <v>0</v>
      </c>
      <c r="AE87" s="25">
        <v>82</v>
      </c>
      <c r="AF87" s="26"/>
      <c r="AG87" s="27">
        <f t="shared" si="9"/>
        <v>0</v>
      </c>
      <c r="AH87" s="28">
        <f t="shared" si="10"/>
        <v>0</v>
      </c>
      <c r="AI87" s="28">
        <f t="shared" si="10"/>
        <v>0</v>
      </c>
      <c r="AJ87" s="29">
        <f t="shared" si="10"/>
        <v>0</v>
      </c>
    </row>
    <row r="88" spans="1:36" x14ac:dyDescent="0.25">
      <c r="A88" s="30">
        <v>83</v>
      </c>
      <c r="B88" s="97">
        <f>IF(General!$C$10=1,'Class 1'!D88,'Class 1'!C88)</f>
        <v>0</v>
      </c>
      <c r="C88" s="125"/>
      <c r="D88" s="109"/>
      <c r="E88" s="108">
        <f>IF(C88&lt;&gt;0,VLOOKUP(C88,General!$A$15:$C$114,2,FALSE),0)</f>
        <v>0</v>
      </c>
      <c r="F88" s="108">
        <f>IF(C88&lt;&gt;0,VLOOKUP(C88,General!$A$15:$C$114,3,FALSE),0)</f>
        <v>0</v>
      </c>
      <c r="G88" s="122"/>
      <c r="H88" s="32">
        <f t="shared" si="8"/>
        <v>0</v>
      </c>
      <c r="AE88" s="25">
        <v>83</v>
      </c>
      <c r="AF88" s="26"/>
      <c r="AG88" s="27">
        <f t="shared" si="9"/>
        <v>0</v>
      </c>
      <c r="AH88" s="28">
        <f t="shared" si="10"/>
        <v>0</v>
      </c>
      <c r="AI88" s="28">
        <f t="shared" si="10"/>
        <v>0</v>
      </c>
      <c r="AJ88" s="29">
        <f t="shared" si="10"/>
        <v>0</v>
      </c>
    </row>
    <row r="89" spans="1:36" x14ac:dyDescent="0.25">
      <c r="A89" s="30">
        <v>84</v>
      </c>
      <c r="B89" s="97">
        <f>IF(General!$C$10=1,'Class 1'!D89,'Class 1'!C89)</f>
        <v>0</v>
      </c>
      <c r="C89" s="125"/>
      <c r="D89" s="109"/>
      <c r="E89" s="108">
        <f>IF(C89&lt;&gt;0,VLOOKUP(C89,General!$A$15:$C$114,2,FALSE),0)</f>
        <v>0</v>
      </c>
      <c r="F89" s="108">
        <f>IF(C89&lt;&gt;0,VLOOKUP(C89,General!$A$15:$C$114,3,FALSE),0)</f>
        <v>0</v>
      </c>
      <c r="G89" s="122"/>
      <c r="H89" s="32">
        <f t="shared" si="8"/>
        <v>0</v>
      </c>
      <c r="AE89" s="25">
        <v>84</v>
      </c>
      <c r="AF89" s="26"/>
      <c r="AG89" s="27">
        <f t="shared" si="9"/>
        <v>0</v>
      </c>
      <c r="AH89" s="28">
        <f t="shared" si="10"/>
        <v>0</v>
      </c>
      <c r="AI89" s="28">
        <f t="shared" si="10"/>
        <v>0</v>
      </c>
      <c r="AJ89" s="29">
        <f t="shared" si="10"/>
        <v>0</v>
      </c>
    </row>
    <row r="90" spans="1:36" x14ac:dyDescent="0.25">
      <c r="A90" s="30">
        <v>85</v>
      </c>
      <c r="B90" s="97">
        <f>IF(General!$C$10=1,'Class 1'!D90,'Class 1'!C90)</f>
        <v>0</v>
      </c>
      <c r="C90" s="125"/>
      <c r="D90" s="109"/>
      <c r="E90" s="108">
        <f>IF(C90&lt;&gt;0,VLOOKUP(C90,General!$A$15:$C$114,2,FALSE),0)</f>
        <v>0</v>
      </c>
      <c r="F90" s="108">
        <f>IF(C90&lt;&gt;0,VLOOKUP(C90,General!$A$15:$C$114,3,FALSE),0)</f>
        <v>0</v>
      </c>
      <c r="G90" s="122"/>
      <c r="H90" s="32">
        <f t="shared" si="8"/>
        <v>0</v>
      </c>
      <c r="AE90" s="25">
        <v>85</v>
      </c>
      <c r="AF90" s="26"/>
      <c r="AG90" s="27">
        <f t="shared" si="9"/>
        <v>0</v>
      </c>
      <c r="AH90" s="28">
        <f t="shared" si="10"/>
        <v>0</v>
      </c>
      <c r="AI90" s="28">
        <f t="shared" si="10"/>
        <v>0</v>
      </c>
      <c r="AJ90" s="29">
        <f t="shared" si="10"/>
        <v>0</v>
      </c>
    </row>
    <row r="91" spans="1:36" x14ac:dyDescent="0.25">
      <c r="A91" s="30">
        <v>86</v>
      </c>
      <c r="B91" s="97">
        <f>IF(General!$C$10=1,'Class 1'!D91,'Class 1'!C91)</f>
        <v>0</v>
      </c>
      <c r="C91" s="125"/>
      <c r="D91" s="109"/>
      <c r="E91" s="108">
        <f>IF(C91&lt;&gt;0,VLOOKUP(C91,General!$A$15:$C$114,2,FALSE),0)</f>
        <v>0</v>
      </c>
      <c r="F91" s="108">
        <f>IF(C91&lt;&gt;0,VLOOKUP(C91,General!$A$15:$C$114,3,FALSE),0)</f>
        <v>0</v>
      </c>
      <c r="G91" s="122"/>
      <c r="H91" s="32">
        <f t="shared" si="8"/>
        <v>0</v>
      </c>
      <c r="AE91" s="25">
        <v>86</v>
      </c>
      <c r="AF91" s="26"/>
      <c r="AG91" s="27">
        <f t="shared" si="9"/>
        <v>0</v>
      </c>
      <c r="AH91" s="28">
        <f t="shared" si="10"/>
        <v>0</v>
      </c>
      <c r="AI91" s="28">
        <f t="shared" si="10"/>
        <v>0</v>
      </c>
      <c r="AJ91" s="29">
        <f t="shared" si="10"/>
        <v>0</v>
      </c>
    </row>
    <row r="92" spans="1:36" x14ac:dyDescent="0.25">
      <c r="A92" s="30">
        <v>87</v>
      </c>
      <c r="B92" s="97">
        <f>IF(General!$C$10=1,'Class 1'!D92,'Class 1'!C92)</f>
        <v>0</v>
      </c>
      <c r="C92" s="125"/>
      <c r="D92" s="109"/>
      <c r="E92" s="108">
        <f>IF(C92&lt;&gt;0,VLOOKUP(C92,General!$A$15:$C$114,2,FALSE),0)</f>
        <v>0</v>
      </c>
      <c r="F92" s="108">
        <f>IF(C92&lt;&gt;0,VLOOKUP(C92,General!$A$15:$C$114,3,FALSE),0)</f>
        <v>0</v>
      </c>
      <c r="G92" s="122"/>
      <c r="H92" s="32">
        <f t="shared" si="8"/>
        <v>0</v>
      </c>
      <c r="AE92" s="25">
        <v>87</v>
      </c>
      <c r="AF92" s="26"/>
      <c r="AG92" s="27">
        <f t="shared" si="9"/>
        <v>0</v>
      </c>
      <c r="AH92" s="28">
        <f t="shared" si="10"/>
        <v>0</v>
      </c>
      <c r="AI92" s="28">
        <f t="shared" si="10"/>
        <v>0</v>
      </c>
      <c r="AJ92" s="29">
        <f t="shared" si="10"/>
        <v>0</v>
      </c>
    </row>
    <row r="93" spans="1:36" x14ac:dyDescent="0.25">
      <c r="A93" s="30">
        <v>88</v>
      </c>
      <c r="B93" s="97">
        <f>IF(General!$C$10=1,'Class 1'!D93,'Class 1'!C93)</f>
        <v>0</v>
      </c>
      <c r="C93" s="125"/>
      <c r="D93" s="109"/>
      <c r="E93" s="108">
        <f>IF(C93&lt;&gt;0,VLOOKUP(C93,General!$A$15:$C$114,2,FALSE),0)</f>
        <v>0</v>
      </c>
      <c r="F93" s="108">
        <f>IF(C93&lt;&gt;0,VLOOKUP(C93,General!$A$15:$C$114,3,FALSE),0)</f>
        <v>0</v>
      </c>
      <c r="G93" s="122"/>
      <c r="H93" s="32">
        <f t="shared" si="8"/>
        <v>0</v>
      </c>
      <c r="AE93" s="25">
        <v>88</v>
      </c>
      <c r="AF93" s="26"/>
      <c r="AG93" s="27">
        <f t="shared" si="9"/>
        <v>0</v>
      </c>
      <c r="AH93" s="28">
        <f t="shared" si="10"/>
        <v>0</v>
      </c>
      <c r="AI93" s="28">
        <f t="shared" si="10"/>
        <v>0</v>
      </c>
      <c r="AJ93" s="29">
        <f t="shared" si="10"/>
        <v>0</v>
      </c>
    </row>
    <row r="94" spans="1:36" x14ac:dyDescent="0.25">
      <c r="A94" s="30">
        <v>89</v>
      </c>
      <c r="B94" s="97">
        <f>IF(General!$C$10=1,'Class 1'!D94,'Class 1'!C94)</f>
        <v>0</v>
      </c>
      <c r="C94" s="125"/>
      <c r="D94" s="109"/>
      <c r="E94" s="108">
        <f>IF(C94&lt;&gt;0,VLOOKUP(C94,General!$A$15:$C$114,2,FALSE),0)</f>
        <v>0</v>
      </c>
      <c r="F94" s="108">
        <f>IF(C94&lt;&gt;0,VLOOKUP(C94,General!$A$15:$C$114,3,FALSE),0)</f>
        <v>0</v>
      </c>
      <c r="G94" s="122"/>
      <c r="H94" s="32">
        <f t="shared" si="8"/>
        <v>0</v>
      </c>
      <c r="AE94" s="25">
        <v>89</v>
      </c>
      <c r="AF94" s="26"/>
      <c r="AG94" s="27">
        <f t="shared" si="9"/>
        <v>0</v>
      </c>
      <c r="AH94" s="28">
        <f t="shared" si="10"/>
        <v>0</v>
      </c>
      <c r="AI94" s="28">
        <f t="shared" si="10"/>
        <v>0</v>
      </c>
      <c r="AJ94" s="29">
        <f t="shared" si="10"/>
        <v>0</v>
      </c>
    </row>
    <row r="95" spans="1:36" x14ac:dyDescent="0.25">
      <c r="A95" s="30">
        <v>90</v>
      </c>
      <c r="B95" s="97">
        <f>IF(General!$C$10=1,'Class 1'!D95,'Class 1'!C95)</f>
        <v>0</v>
      </c>
      <c r="C95" s="125"/>
      <c r="D95" s="109"/>
      <c r="E95" s="108">
        <f>IF(C95&lt;&gt;0,VLOOKUP(C95,General!$A$15:$C$114,2,FALSE),0)</f>
        <v>0</v>
      </c>
      <c r="F95" s="108">
        <f>IF(C95&lt;&gt;0,VLOOKUP(C95,General!$A$15:$C$114,3,FALSE),0)</f>
        <v>0</v>
      </c>
      <c r="G95" s="122"/>
      <c r="H95" s="32">
        <f t="shared" si="8"/>
        <v>0</v>
      </c>
      <c r="AE95" s="25">
        <v>90</v>
      </c>
      <c r="AF95" s="26"/>
      <c r="AG95" s="27">
        <f t="shared" si="9"/>
        <v>0</v>
      </c>
      <c r="AH95" s="28">
        <f t="shared" si="10"/>
        <v>0</v>
      </c>
      <c r="AI95" s="28">
        <f t="shared" si="10"/>
        <v>0</v>
      </c>
      <c r="AJ95" s="29">
        <f t="shared" si="10"/>
        <v>0</v>
      </c>
    </row>
    <row r="96" spans="1:36" x14ac:dyDescent="0.25">
      <c r="A96" s="30">
        <v>91</v>
      </c>
      <c r="B96" s="97">
        <f>IF(General!$C$10=1,'Class 1'!D96,'Class 1'!C96)</f>
        <v>0</v>
      </c>
      <c r="C96" s="125"/>
      <c r="D96" s="109"/>
      <c r="E96" s="108">
        <f>IF(C96&lt;&gt;0,VLOOKUP(C96,General!$A$15:$C$114,2,FALSE),0)</f>
        <v>0</v>
      </c>
      <c r="F96" s="108">
        <f>IF(C96&lt;&gt;0,VLOOKUP(C96,General!$A$15:$C$114,3,FALSE),0)</f>
        <v>0</v>
      </c>
      <c r="G96" s="122"/>
      <c r="H96" s="32">
        <f t="shared" si="8"/>
        <v>0</v>
      </c>
      <c r="AE96" s="25">
        <v>91</v>
      </c>
      <c r="AF96" s="26"/>
      <c r="AG96" s="27">
        <f t="shared" si="9"/>
        <v>0</v>
      </c>
      <c r="AH96" s="28">
        <f t="shared" si="10"/>
        <v>0</v>
      </c>
      <c r="AI96" s="28">
        <f t="shared" si="10"/>
        <v>0</v>
      </c>
      <c r="AJ96" s="29">
        <f t="shared" si="10"/>
        <v>0</v>
      </c>
    </row>
    <row r="97" spans="1:36" x14ac:dyDescent="0.25">
      <c r="A97" s="30">
        <v>92</v>
      </c>
      <c r="B97" s="97">
        <f>IF(General!$C$10=1,'Class 1'!D97,'Class 1'!C97)</f>
        <v>0</v>
      </c>
      <c r="C97" s="125"/>
      <c r="D97" s="109"/>
      <c r="E97" s="108">
        <f>IF(C97&lt;&gt;0,VLOOKUP(C97,General!$A$15:$C$114,2,FALSE),0)</f>
        <v>0</v>
      </c>
      <c r="F97" s="108">
        <f>IF(C97&lt;&gt;0,VLOOKUP(C97,General!$A$15:$C$114,3,FALSE),0)</f>
        <v>0</v>
      </c>
      <c r="G97" s="122"/>
      <c r="H97" s="32">
        <f t="shared" si="8"/>
        <v>0</v>
      </c>
      <c r="AE97" s="25">
        <v>92</v>
      </c>
      <c r="AF97" s="26"/>
      <c r="AG97" s="27">
        <f t="shared" si="9"/>
        <v>0</v>
      </c>
      <c r="AH97" s="28">
        <f t="shared" si="10"/>
        <v>0</v>
      </c>
      <c r="AI97" s="28">
        <f t="shared" si="10"/>
        <v>0</v>
      </c>
      <c r="AJ97" s="29">
        <f t="shared" si="10"/>
        <v>0</v>
      </c>
    </row>
    <row r="98" spans="1:36" x14ac:dyDescent="0.25">
      <c r="A98" s="30">
        <v>93</v>
      </c>
      <c r="B98" s="97">
        <f>IF(General!$C$10=1,'Class 1'!D98,'Class 1'!C98)</f>
        <v>0</v>
      </c>
      <c r="C98" s="125"/>
      <c r="D98" s="109"/>
      <c r="E98" s="108">
        <f>IF(C98&lt;&gt;0,VLOOKUP(C98,General!$A$15:$C$114,2,FALSE),0)</f>
        <v>0</v>
      </c>
      <c r="F98" s="108">
        <f>IF(C98&lt;&gt;0,VLOOKUP(C98,General!$A$15:$C$114,3,FALSE),0)</f>
        <v>0</v>
      </c>
      <c r="G98" s="122"/>
      <c r="H98" s="32">
        <f t="shared" si="8"/>
        <v>0</v>
      </c>
      <c r="J98">
        <f>RANK(O98,O$98:O$101,1)</f>
        <v>1</v>
      </c>
      <c r="L98">
        <v>3</v>
      </c>
      <c r="M98" s="66">
        <f>VLOOKUP(L98,$L$8:$N$11,2,FALSE)</f>
        <v>0</v>
      </c>
      <c r="N98" s="66">
        <f>VLOOKUP(L98,$L$8:$N$11,3,FALSE)</f>
        <v>0</v>
      </c>
      <c r="O98" s="67">
        <f>IF(M98&gt;0,VLOOKUP(M98,B$6:G$21,6,FALSE),999)</f>
        <v>999</v>
      </c>
      <c r="AE98" s="25">
        <v>93</v>
      </c>
      <c r="AF98" s="26"/>
      <c r="AG98" s="27">
        <f t="shared" si="9"/>
        <v>0</v>
      </c>
      <c r="AH98" s="28">
        <f t="shared" si="10"/>
        <v>0</v>
      </c>
      <c r="AI98" s="28">
        <f t="shared" si="10"/>
        <v>0</v>
      </c>
      <c r="AJ98" s="29">
        <f t="shared" si="10"/>
        <v>0</v>
      </c>
    </row>
    <row r="99" spans="1:36" x14ac:dyDescent="0.25">
      <c r="A99" s="30">
        <v>94</v>
      </c>
      <c r="B99" s="97">
        <f>IF(General!$C$10=1,'Class 1'!D99,'Class 1'!C99)</f>
        <v>0</v>
      </c>
      <c r="C99" s="125"/>
      <c r="D99" s="109"/>
      <c r="E99" s="108">
        <f>IF(C99&lt;&gt;0,VLOOKUP(C99,General!$A$15:$C$114,2,FALSE),0)</f>
        <v>0</v>
      </c>
      <c r="F99" s="108">
        <f>IF(C99&lt;&gt;0,VLOOKUP(C99,General!$A$15:$C$114,3,FALSE),0)</f>
        <v>0</v>
      </c>
      <c r="G99" s="122"/>
      <c r="H99" s="32">
        <f t="shared" si="8"/>
        <v>0</v>
      </c>
      <c r="J99">
        <f t="shared" ref="J99:J101" si="11">RANK(O99,O$98:O$101,1)</f>
        <v>1</v>
      </c>
      <c r="L99">
        <v>3</v>
      </c>
      <c r="M99" s="66">
        <f>VLOOKUP($L99,$L$15:$N$18,2,FALSE)</f>
        <v>0</v>
      </c>
      <c r="N99" s="66">
        <f>VLOOKUP($L99,$L$15:$N$18,3,FALSE)</f>
        <v>0</v>
      </c>
      <c r="O99" s="67">
        <f t="shared" ref="O99:O105" si="12">IF(M99&gt;0,VLOOKUP(M99,B$6:G$21,6,FALSE),999)</f>
        <v>999</v>
      </c>
      <c r="AE99" s="25">
        <v>94</v>
      </c>
      <c r="AF99" s="26"/>
      <c r="AG99" s="27">
        <f t="shared" si="9"/>
        <v>0</v>
      </c>
      <c r="AH99" s="28">
        <f t="shared" si="10"/>
        <v>0</v>
      </c>
      <c r="AI99" s="28">
        <f t="shared" si="10"/>
        <v>0</v>
      </c>
      <c r="AJ99" s="29">
        <f t="shared" si="10"/>
        <v>0</v>
      </c>
    </row>
    <row r="100" spans="1:36" x14ac:dyDescent="0.25">
      <c r="A100" s="30">
        <v>95</v>
      </c>
      <c r="B100" s="97">
        <f>IF(General!$C$10=1,'Class 1'!D100,'Class 1'!C100)</f>
        <v>0</v>
      </c>
      <c r="C100" s="125"/>
      <c r="D100" s="109"/>
      <c r="E100" s="108">
        <f>IF(C100&lt;&gt;0,VLOOKUP(C100,General!$A$15:$C$114,2,FALSE),0)</f>
        <v>0</v>
      </c>
      <c r="F100" s="108">
        <f>IF(C100&lt;&gt;0,VLOOKUP(C100,General!$A$15:$C$114,3,FALSE),0)</f>
        <v>0</v>
      </c>
      <c r="G100" s="122"/>
      <c r="H100" s="32">
        <f t="shared" si="8"/>
        <v>0</v>
      </c>
      <c r="J100">
        <f t="shared" si="11"/>
        <v>1</v>
      </c>
      <c r="L100">
        <v>3</v>
      </c>
      <c r="M100" s="66">
        <f>VLOOKUP($L100,$L22:$N$25,2,FALSE)</f>
        <v>0</v>
      </c>
      <c r="N100" s="66">
        <f>VLOOKUP($L100,$L22:$N$125,3,FALSE)</f>
        <v>0</v>
      </c>
      <c r="O100" s="67">
        <f t="shared" si="12"/>
        <v>999</v>
      </c>
      <c r="AE100" s="25">
        <v>95</v>
      </c>
      <c r="AF100" s="26"/>
      <c r="AG100" s="27">
        <f t="shared" si="9"/>
        <v>0</v>
      </c>
      <c r="AH100" s="28">
        <f t="shared" si="10"/>
        <v>0</v>
      </c>
      <c r="AI100" s="28">
        <f t="shared" si="10"/>
        <v>0</v>
      </c>
      <c r="AJ100" s="29">
        <f t="shared" si="10"/>
        <v>0</v>
      </c>
    </row>
    <row r="101" spans="1:36" x14ac:dyDescent="0.25">
      <c r="A101" s="30">
        <v>96</v>
      </c>
      <c r="B101" s="97">
        <f>IF(General!$C$10=1,'Class 1'!D101,'Class 1'!C101)</f>
        <v>0</v>
      </c>
      <c r="C101" s="125"/>
      <c r="D101" s="109"/>
      <c r="E101" s="108">
        <f>IF(C101&lt;&gt;0,VLOOKUP(C101,General!$A$15:$C$114,2,FALSE),0)</f>
        <v>0</v>
      </c>
      <c r="F101" s="108">
        <f>IF(C101&lt;&gt;0,VLOOKUP(C101,General!$A$15:$C$114,3,FALSE),0)</f>
        <v>0</v>
      </c>
      <c r="G101" s="122"/>
      <c r="H101" s="32">
        <f t="shared" si="8"/>
        <v>0</v>
      </c>
      <c r="J101">
        <f t="shared" si="11"/>
        <v>1</v>
      </c>
      <c r="L101">
        <v>3</v>
      </c>
      <c r="M101" s="66">
        <f>VLOOKUP($L101,$L29:$N$32,2,FALSE)</f>
        <v>0</v>
      </c>
      <c r="N101" s="66">
        <f>VLOOKUP($L101,$L29:$N$32,3,FALSE)</f>
        <v>0</v>
      </c>
      <c r="O101" s="67">
        <f t="shared" si="12"/>
        <v>999</v>
      </c>
      <c r="AE101" s="25">
        <v>96</v>
      </c>
      <c r="AF101" s="26"/>
      <c r="AG101" s="27">
        <f t="shared" si="9"/>
        <v>0</v>
      </c>
      <c r="AH101" s="28">
        <f t="shared" si="10"/>
        <v>0</v>
      </c>
      <c r="AI101" s="28">
        <f t="shared" si="10"/>
        <v>0</v>
      </c>
      <c r="AJ101" s="29">
        <f t="shared" si="10"/>
        <v>0</v>
      </c>
    </row>
    <row r="102" spans="1:36" x14ac:dyDescent="0.25">
      <c r="A102" s="30">
        <v>97</v>
      </c>
      <c r="B102" s="97">
        <f>IF(General!$C$10=1,'Class 1'!D102,'Class 1'!C102)</f>
        <v>0</v>
      </c>
      <c r="C102" s="125"/>
      <c r="D102" s="109"/>
      <c r="E102" s="108">
        <f>IF(C102&lt;&gt;0,VLOOKUP(C102,General!$A$15:$C$114,2,FALSE),0)</f>
        <v>0</v>
      </c>
      <c r="F102" s="108">
        <f>IF(C102&lt;&gt;0,VLOOKUP(C102,General!$A$15:$C$114,3,FALSE),0)</f>
        <v>0</v>
      </c>
      <c r="G102" s="122"/>
      <c r="H102" s="32">
        <f t="shared" si="8"/>
        <v>0</v>
      </c>
      <c r="J102">
        <f>RANK(O102,O$102:O$105,1)</f>
        <v>1</v>
      </c>
      <c r="L102">
        <v>4</v>
      </c>
      <c r="M102" s="66">
        <f>VLOOKUP($L102,$L$8:$N$11,2,FALSE)</f>
        <v>0</v>
      </c>
      <c r="N102" s="66">
        <f>VLOOKUP($L102,$L$8:$N$11,3,FALSE)</f>
        <v>0</v>
      </c>
      <c r="O102" s="67">
        <f t="shared" si="12"/>
        <v>999</v>
      </c>
      <c r="Q102">
        <f>RANK(V102,V$102:V$103,1)</f>
        <v>1</v>
      </c>
      <c r="S102">
        <v>3</v>
      </c>
      <c r="T102" s="66">
        <f>VLOOKUP($S102,$S$12:$U$15,2,FALSE)</f>
        <v>0</v>
      </c>
      <c r="U102" s="66">
        <f>VLOOKUP($S102,$S$12:$U$15,3,FALSE)</f>
        <v>0</v>
      </c>
      <c r="V102" s="67">
        <f>IF(T102&gt;0,VLOOKUP(T102,B$6:K$21,6,FALSE),999)</f>
        <v>999</v>
      </c>
      <c r="AE102" s="25">
        <v>97</v>
      </c>
      <c r="AF102" s="26"/>
      <c r="AG102" s="27">
        <f t="shared" si="9"/>
        <v>0</v>
      </c>
      <c r="AH102" s="28">
        <f t="shared" si="10"/>
        <v>0</v>
      </c>
      <c r="AI102" s="28">
        <f t="shared" si="10"/>
        <v>0</v>
      </c>
      <c r="AJ102" s="29">
        <f t="shared" si="10"/>
        <v>0</v>
      </c>
    </row>
    <row r="103" spans="1:36" x14ac:dyDescent="0.25">
      <c r="A103" s="30">
        <v>98</v>
      </c>
      <c r="B103" s="97">
        <f>IF(General!$C$10=1,'Class 1'!D103,'Class 1'!C103)</f>
        <v>0</v>
      </c>
      <c r="C103" s="125"/>
      <c r="D103" s="109"/>
      <c r="E103" s="108">
        <f>IF(C103&lt;&gt;0,VLOOKUP(C103,General!$A$15:$C$114,2,FALSE),0)</f>
        <v>0</v>
      </c>
      <c r="F103" s="108">
        <f>IF(C103&lt;&gt;0,VLOOKUP(C103,General!$A$15:$C$114,3,FALSE),0)</f>
        <v>0</v>
      </c>
      <c r="G103" s="122"/>
      <c r="H103" s="32">
        <f t="shared" si="8"/>
        <v>0</v>
      </c>
      <c r="J103">
        <f t="shared" ref="J103:J105" si="13">RANK(O103,O$102:O$105,1)</f>
        <v>1</v>
      </c>
      <c r="L103">
        <v>4</v>
      </c>
      <c r="M103" s="66">
        <f>VLOOKUP($L103,$L$15:$N$18,2,FALSE)</f>
        <v>0</v>
      </c>
      <c r="N103" s="66">
        <f>VLOOKUP($L103,$L$15:$N$18,3,FALSE)</f>
        <v>0</v>
      </c>
      <c r="O103" s="67">
        <f t="shared" si="12"/>
        <v>999</v>
      </c>
      <c r="Q103">
        <f>RANK(V103,V$102:V$103,1)</f>
        <v>1</v>
      </c>
      <c r="S103">
        <v>3</v>
      </c>
      <c r="T103" s="66">
        <f>VLOOKUP($S103,$S$26:$U$28,2,FALSE)</f>
        <v>0</v>
      </c>
      <c r="U103" s="66">
        <f>VLOOKUP($S103,$S$26:$U$28,3,FALSE)</f>
        <v>0</v>
      </c>
      <c r="V103" s="67">
        <f t="shared" ref="V103:V105" si="14">IF(T103&gt;0,VLOOKUP(T103,B$6:K$21,6,FALSE),999)</f>
        <v>999</v>
      </c>
      <c r="AE103" s="25">
        <v>98</v>
      </c>
      <c r="AF103" s="26"/>
      <c r="AG103" s="27">
        <f t="shared" si="9"/>
        <v>0</v>
      </c>
      <c r="AH103" s="28">
        <f t="shared" si="10"/>
        <v>0</v>
      </c>
      <c r="AI103" s="28">
        <f t="shared" si="10"/>
        <v>0</v>
      </c>
      <c r="AJ103" s="29">
        <f t="shared" si="10"/>
        <v>0</v>
      </c>
    </row>
    <row r="104" spans="1:36" x14ac:dyDescent="0.25">
      <c r="A104" s="30">
        <v>99</v>
      </c>
      <c r="B104" s="97">
        <f>IF(General!$C$10=1,'Class 1'!D104,'Class 1'!C104)</f>
        <v>0</v>
      </c>
      <c r="C104" s="125"/>
      <c r="D104" s="109"/>
      <c r="E104" s="108">
        <f>IF(C104&lt;&gt;0,VLOOKUP(C104,General!$A$15:$C$114,2,FALSE),0)</f>
        <v>0</v>
      </c>
      <c r="F104" s="108">
        <f>IF(C104&lt;&gt;0,VLOOKUP(C104,General!$A$15:$C$114,3,FALSE),0)</f>
        <v>0</v>
      </c>
      <c r="G104" s="122"/>
      <c r="H104" s="32">
        <f t="shared" si="8"/>
        <v>0</v>
      </c>
      <c r="J104">
        <f t="shared" si="13"/>
        <v>1</v>
      </c>
      <c r="L104">
        <v>4</v>
      </c>
      <c r="M104" s="66">
        <f>VLOOKUP($L104,$L22:$N$25,2,FALSE)</f>
        <v>0</v>
      </c>
      <c r="N104" s="66">
        <f>VLOOKUP($L104,$L22:$N$25,3,FALSE)</f>
        <v>0</v>
      </c>
      <c r="O104" s="67">
        <f t="shared" si="12"/>
        <v>999</v>
      </c>
      <c r="Q104">
        <f>RANK(V104,V$104:V$105,1)</f>
        <v>1</v>
      </c>
      <c r="S104">
        <v>4</v>
      </c>
      <c r="T104" s="66">
        <f>VLOOKUP($S104,$S$12:$U$15,2,FALSE)</f>
        <v>0</v>
      </c>
      <c r="U104" s="66">
        <f>VLOOKUP($S104,$S$12:$U$15,3,FALSE)</f>
        <v>0</v>
      </c>
      <c r="V104" s="67">
        <f t="shared" si="14"/>
        <v>999</v>
      </c>
      <c r="AE104" s="25">
        <v>99</v>
      </c>
      <c r="AF104" s="26"/>
      <c r="AG104" s="27">
        <f t="shared" si="9"/>
        <v>0</v>
      </c>
      <c r="AH104" s="28">
        <f t="shared" si="10"/>
        <v>0</v>
      </c>
      <c r="AI104" s="28">
        <f t="shared" si="10"/>
        <v>0</v>
      </c>
      <c r="AJ104" s="29">
        <f t="shared" si="10"/>
        <v>0</v>
      </c>
    </row>
    <row r="105" spans="1:36" x14ac:dyDescent="0.25">
      <c r="A105" s="68">
        <v>100</v>
      </c>
      <c r="B105" s="98">
        <f>IF(General!$C$10=1,'Class 1'!D105,'Class 1'!C105)</f>
        <v>0</v>
      </c>
      <c r="C105" s="126"/>
      <c r="D105" s="110"/>
      <c r="E105" s="108">
        <f>IF(C105&lt;&gt;0,VLOOKUP(C105,General!$A$15:$C$114,2,FALSE),0)</f>
        <v>0</v>
      </c>
      <c r="F105" s="108">
        <f>IF(C105&lt;&gt;0,VLOOKUP(C105,General!$A$15:$C$114,3,FALSE),0)</f>
        <v>0</v>
      </c>
      <c r="G105" s="123"/>
      <c r="H105" s="32">
        <f t="shared" si="8"/>
        <v>0</v>
      </c>
      <c r="J105">
        <f t="shared" si="13"/>
        <v>1</v>
      </c>
      <c r="L105">
        <v>4</v>
      </c>
      <c r="M105" s="66">
        <f>VLOOKUP($L105,$L$29:$N32,2,FALSE)</f>
        <v>0</v>
      </c>
      <c r="N105" s="66">
        <f>VLOOKUP($L105,$L$29:$N32,3,FALSE)</f>
        <v>0</v>
      </c>
      <c r="O105" s="67">
        <f t="shared" si="12"/>
        <v>999</v>
      </c>
      <c r="Q105">
        <f>RANK(V105,V$104:V$105,1)</f>
        <v>1</v>
      </c>
      <c r="S105">
        <v>4</v>
      </c>
      <c r="T105" s="66">
        <f>VLOOKUP($S105,$S$26:$U$29,2,FALSE)</f>
        <v>0</v>
      </c>
      <c r="U105" s="66">
        <f>VLOOKUP($S105,$S$26:$U$29,3,FALSE)</f>
        <v>0</v>
      </c>
      <c r="V105" s="67">
        <f t="shared" si="14"/>
        <v>999</v>
      </c>
      <c r="AE105" s="70">
        <v>100</v>
      </c>
      <c r="AF105" s="71"/>
      <c r="AG105" s="72">
        <f t="shared" si="9"/>
        <v>0</v>
      </c>
      <c r="AH105" s="73">
        <f t="shared" si="10"/>
        <v>0</v>
      </c>
      <c r="AI105" s="73">
        <f t="shared" si="10"/>
        <v>0</v>
      </c>
      <c r="AJ105" s="29">
        <f t="shared" si="10"/>
        <v>0</v>
      </c>
    </row>
    <row r="106" spans="1:36" x14ac:dyDescent="0.25">
      <c r="C106" s="1">
        <f>COUNTIF(C6:C105,"&gt;0")</f>
        <v>0</v>
      </c>
    </row>
  </sheetData>
  <sheetProtection sheet="1" objects="1" scenarios="1"/>
  <mergeCells count="2">
    <mergeCell ref="J2:R2"/>
    <mergeCell ref="U2:X2"/>
  </mergeCells>
  <pageMargins left="0.7" right="0.7" top="0.75" bottom="0.75" header="0.3" footer="0.3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4</vt:i4>
      </vt:variant>
    </vt:vector>
  </HeadingPairs>
  <TitlesOfParts>
    <vt:vector size="9" baseType="lpstr">
      <vt:lpstr>General</vt:lpstr>
      <vt:lpstr>Class 1</vt:lpstr>
      <vt:lpstr>Class 2</vt:lpstr>
      <vt:lpstr>Class 3</vt:lpstr>
      <vt:lpstr>Class 4</vt:lpstr>
      <vt:lpstr>'Class 1'!Utskriftsområde</vt:lpstr>
      <vt:lpstr>'Class 2'!Utskriftsområde</vt:lpstr>
      <vt:lpstr>'Class 3'!Utskriftsområde</vt:lpstr>
      <vt:lpstr>'Class 4'!Utskriftsområde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Björelind</dc:creator>
  <cp:lastModifiedBy>Ludvig Remb</cp:lastModifiedBy>
  <cp:lastPrinted>2016-08-04T20:55:58Z</cp:lastPrinted>
  <dcterms:created xsi:type="dcterms:W3CDTF">2015-07-08T14:01:00Z</dcterms:created>
  <dcterms:modified xsi:type="dcterms:W3CDTF">2016-11-12T09:07:37Z</dcterms:modified>
</cp:coreProperties>
</file>